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24226"/>
  <mc:AlternateContent xmlns:mc="http://schemas.openxmlformats.org/markup-compatibility/2006">
    <mc:Choice Requires="x15">
      <x15ac:absPath xmlns:x15ac="http://schemas.microsoft.com/office/spreadsheetml/2010/11/ac" url="/Users/macbookpro/Desktop/DOSSIERS EN COURS/NL/NL corporate/NL_03_2026_194/"/>
    </mc:Choice>
  </mc:AlternateContent>
  <xr:revisionPtr revIDLastSave="0" documentId="8_{F4F32525-E99B-FF45-BE64-BC8D5BC76B25}" xr6:coauthVersionLast="47" xr6:coauthVersionMax="47" xr10:uidLastSave="{00000000-0000-0000-0000-000000000000}"/>
  <bookViews>
    <workbookView xWindow="0" yWindow="500" windowWidth="38400" windowHeight="19380" xr2:uid="{00000000-000D-0000-FFFF-FFFF00000000}"/>
  </bookViews>
  <sheets>
    <sheet name="Indicateurs" sheetId="1" r:id="rId1"/>
    <sheet name="Définitions pour la série" sheetId="2" r:id="rId2"/>
    <sheet name="Définitions unitaire et carross" sheetId="4" r:id="rId3"/>
    <sheet name="Suivi de la fiabilisation" sheetId="5" state="hidden" r:id="rId4"/>
    <sheet name="Parametres" sheetId="7" state="hidden" r:id="rId5"/>
    <sheet name="Listes de choix" sheetId="6" state="hidden" r:id="rId6"/>
  </sheets>
  <definedNames>
    <definedName name="Activité">'Listes de choix'!$A$26:$A$29</definedName>
    <definedName name="Liste_ARIA">'Listes de choix'!$A$2:$A$22</definedName>
    <definedName name="Métier_série">Indicateurs!$G$90:$G$101</definedName>
    <definedName name="_xlnm.Print_Area" localSheetId="1">'Définitions pour la série'!$A$1:$H$27</definedName>
    <definedName name="_xlnm.Print_Area" localSheetId="2">'Définitions unitaire et carross'!$A$1:$E$28</definedName>
    <definedName name="_xlnm.Print_Area" localSheetId="0">Indicateurs!$A$1:$O$50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1" l="1"/>
  <c r="B25" i="4" l="1"/>
  <c r="Q44" i="1"/>
  <c r="B27" i="4" l="1"/>
  <c r="R45" i="1" s="1"/>
  <c r="R44" i="1"/>
  <c r="C44" i="1" s="1"/>
  <c r="P44" i="1" s="1"/>
  <c r="B23" i="4"/>
  <c r="R43" i="1" s="1"/>
  <c r="B21" i="4"/>
  <c r="R42" i="1" s="1"/>
  <c r="B19" i="4"/>
  <c r="R41" i="1" s="1"/>
  <c r="B17" i="4"/>
  <c r="R40" i="1" s="1"/>
  <c r="B15" i="4"/>
  <c r="R39" i="1" s="1"/>
  <c r="B13" i="4"/>
  <c r="R38" i="1" s="1"/>
  <c r="B11" i="4"/>
  <c r="R37" i="1" s="1"/>
  <c r="B9" i="4"/>
  <c r="R36" i="1" s="1"/>
  <c r="A9" i="4"/>
  <c r="A11" i="4" s="1"/>
  <c r="A17" i="4" s="1"/>
  <c r="A19" i="4" s="1"/>
  <c r="A21" i="4" s="1"/>
  <c r="A23" i="4" s="1"/>
  <c r="A25" i="4" s="1"/>
  <c r="A27" i="4" s="1"/>
  <c r="A8" i="2"/>
  <c r="A10" i="2" s="1"/>
  <c r="A91" i="1"/>
  <c r="H57" i="1"/>
  <c r="H51" i="1"/>
  <c r="H50" i="1"/>
  <c r="AV45" i="1"/>
  <c r="T45" i="1"/>
  <c r="S45" i="1"/>
  <c r="Q45" i="1"/>
  <c r="C45" i="1" s="1"/>
  <c r="P45" i="1" s="1"/>
  <c r="M45" i="1"/>
  <c r="L45" i="1"/>
  <c r="K45" i="1"/>
  <c r="H45" i="1"/>
  <c r="AV44" i="1"/>
  <c r="T44" i="1"/>
  <c r="S44" i="1"/>
  <c r="M44" i="1"/>
  <c r="L44" i="1"/>
  <c r="K44" i="1"/>
  <c r="H44" i="1"/>
  <c r="AV43" i="1"/>
  <c r="T43" i="1"/>
  <c r="S43" i="1"/>
  <c r="G43" i="1" s="1"/>
  <c r="Q43" i="1"/>
  <c r="M43" i="1"/>
  <c r="L43" i="1"/>
  <c r="K43" i="1"/>
  <c r="H43" i="1"/>
  <c r="AV42" i="1"/>
  <c r="T42" i="1"/>
  <c r="S42" i="1"/>
  <c r="G42" i="1" s="1"/>
  <c r="Q42" i="1"/>
  <c r="M42" i="1"/>
  <c r="L42" i="1"/>
  <c r="K42" i="1"/>
  <c r="H42" i="1"/>
  <c r="AV41" i="1"/>
  <c r="T41" i="1"/>
  <c r="S41" i="1"/>
  <c r="G41" i="1" s="1"/>
  <c r="Q41" i="1"/>
  <c r="C41" i="1" s="1"/>
  <c r="P41" i="1" s="1"/>
  <c r="M41" i="1"/>
  <c r="L41" i="1"/>
  <c r="K41" i="1"/>
  <c r="H41" i="1"/>
  <c r="AV40" i="1"/>
  <c r="T40" i="1"/>
  <c r="S40" i="1"/>
  <c r="G40" i="1" s="1"/>
  <c r="Q40" i="1"/>
  <c r="M40" i="1"/>
  <c r="L40" i="1"/>
  <c r="K40" i="1"/>
  <c r="H40" i="1"/>
  <c r="AV39" i="1"/>
  <c r="T39" i="1"/>
  <c r="S39" i="1"/>
  <c r="G39" i="1" s="1"/>
  <c r="Q39" i="1"/>
  <c r="M39" i="1"/>
  <c r="L39" i="1"/>
  <c r="K39" i="1"/>
  <c r="H39" i="1"/>
  <c r="AV38" i="1"/>
  <c r="T38" i="1"/>
  <c r="S38" i="1"/>
  <c r="G38" i="1" s="1"/>
  <c r="Q38" i="1"/>
  <c r="M38" i="1"/>
  <c r="L38" i="1"/>
  <c r="K38" i="1"/>
  <c r="H38" i="1"/>
  <c r="BI37" i="1"/>
  <c r="BH37" i="1"/>
  <c r="AV37" i="1"/>
  <c r="T37" i="1"/>
  <c r="S37" i="1"/>
  <c r="Q37" i="1"/>
  <c r="C37" i="1" s="1"/>
  <c r="P37" i="1" s="1"/>
  <c r="M37" i="1"/>
  <c r="L37" i="1"/>
  <c r="K37" i="1"/>
  <c r="H37" i="1"/>
  <c r="AV36" i="1"/>
  <c r="T36" i="1"/>
  <c r="S36" i="1"/>
  <c r="Q36" i="1"/>
  <c r="M36" i="1"/>
  <c r="L36" i="1"/>
  <c r="K36" i="1"/>
  <c r="H36" i="1"/>
  <c r="AV35" i="1"/>
  <c r="T35" i="1"/>
  <c r="S35" i="1"/>
  <c r="G35" i="1" s="1"/>
  <c r="R35" i="1"/>
  <c r="Q35" i="1"/>
  <c r="M35" i="1"/>
  <c r="L35" i="1"/>
  <c r="K35" i="1"/>
  <c r="H35" i="1"/>
  <c r="AV34" i="1"/>
  <c r="X34" i="1"/>
  <c r="W34" i="1"/>
  <c r="H34" i="1"/>
  <c r="AU33" i="1"/>
  <c r="AS33" i="1"/>
  <c r="BG33" i="1" s="1"/>
  <c r="AQ33" i="1"/>
  <c r="BF33" i="1" s="1"/>
  <c r="AO33" i="1"/>
  <c r="BE33" i="1" s="1"/>
  <c r="AM33" i="1"/>
  <c r="BD33" i="1" s="1"/>
  <c r="AK33" i="1"/>
  <c r="BC33" i="1" s="1"/>
  <c r="AI33" i="1"/>
  <c r="BB33" i="1" s="1"/>
  <c r="AG33" i="1"/>
  <c r="BA33" i="1" s="1"/>
  <c r="AE33" i="1"/>
  <c r="AZ33" i="1" s="1"/>
  <c r="AC33" i="1"/>
  <c r="AY33" i="1" s="1"/>
  <c r="AA33" i="1"/>
  <c r="AX33" i="1" s="1"/>
  <c r="Y33" i="1"/>
  <c r="AW33" i="1" s="1"/>
  <c r="U33" i="1"/>
  <c r="H33" i="1"/>
  <c r="T32" i="1"/>
  <c r="S32" i="1"/>
  <c r="R32" i="1"/>
  <c r="Q32" i="1"/>
  <c r="H27" i="1"/>
  <c r="D27" i="1"/>
  <c r="N26" i="1"/>
  <c r="M26" i="1"/>
  <c r="H26" i="1"/>
  <c r="D26" i="1"/>
  <c r="N25" i="1"/>
  <c r="M25" i="1"/>
  <c r="H25" i="1"/>
  <c r="D25" i="1"/>
  <c r="M24" i="1"/>
  <c r="H24" i="1"/>
  <c r="D24" i="1"/>
  <c r="O19" i="1"/>
  <c r="H19" i="1"/>
  <c r="D19" i="1"/>
  <c r="C42" i="1" l="1"/>
  <c r="P42" i="1" s="1"/>
  <c r="G36" i="1"/>
  <c r="G37" i="1"/>
  <c r="G44" i="1"/>
  <c r="G45" i="1"/>
  <c r="C35" i="1"/>
  <c r="P35" i="1" s="1"/>
  <c r="C38" i="1"/>
  <c r="P38" i="1" s="1"/>
  <c r="C36" i="1"/>
  <c r="P36" i="1" s="1"/>
  <c r="C39" i="1"/>
  <c r="P39" i="1" s="1"/>
  <c r="C40" i="1"/>
  <c r="P40" i="1" s="1"/>
  <c r="C43" i="1"/>
  <c r="P43" i="1" s="1"/>
  <c r="A16" i="2"/>
  <c r="A18" i="2" s="1"/>
  <c r="A20" i="2" s="1"/>
  <c r="A22" i="2" s="1"/>
  <c r="A24" i="2" s="1"/>
  <c r="A2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GG</author>
    <author>Gérard</author>
  </authors>
  <commentList>
    <comment ref="C19" authorId="0" shapeId="0" xr:uid="{00000000-0006-0000-0000-000002000000}">
      <text>
        <r>
          <rPr>
            <b/>
            <sz val="10"/>
            <rFont val="Tahoma"/>
            <family val="2"/>
          </rPr>
          <t>Sélectionnez votre activité : clic, puis menu déroulant</t>
        </r>
      </text>
    </comment>
    <comment ref="K19" authorId="0" shapeId="0" xr:uid="{00000000-0006-0000-0000-000003000000}">
      <text>
        <r>
          <rPr>
            <b/>
            <sz val="18"/>
            <rFont val="Tahoma"/>
            <family val="2"/>
          </rPr>
          <t>Pour mieux  comprendre vos chiffres</t>
        </r>
      </text>
    </comment>
    <comment ref="I32" authorId="1" shapeId="0" xr:uid="{00000000-0006-0000-0000-000004000000}">
      <text>
        <r>
          <rPr>
            <b/>
            <sz val="18"/>
            <rFont val="Arial"/>
            <family val="2"/>
          </rPr>
          <t>Format : XXX</t>
        </r>
      </text>
    </comment>
    <comment ref="J32" authorId="1" shapeId="0" xr:uid="{00000000-0006-0000-0000-000005000000}">
      <text>
        <r>
          <rPr>
            <b/>
            <sz val="18"/>
            <rFont val="Arial"/>
            <family val="2"/>
          </rPr>
          <t>Format : XXX</t>
        </r>
      </text>
    </comment>
    <comment ref="I33" authorId="1" shapeId="0" xr:uid="{00000000-0006-0000-0000-000006000000}">
      <text>
        <r>
          <rPr>
            <b/>
            <sz val="18"/>
            <rFont val="Arial"/>
            <family val="2"/>
          </rPr>
          <t xml:space="preserve">Format : XXX
</t>
        </r>
        <r>
          <rPr>
            <b/>
            <sz val="8"/>
            <rFont val="Arial"/>
            <family val="2"/>
          </rPr>
          <t xml:space="preserve">
</t>
        </r>
        <r>
          <rPr>
            <b/>
            <sz val="18"/>
            <rFont val="Arial"/>
            <family val="2"/>
          </rPr>
          <t>Inscrit = ayant un contrat de travail avec le site</t>
        </r>
      </text>
    </comment>
    <comment ref="J33" authorId="1" shapeId="0" xr:uid="{00000000-0006-0000-0000-000007000000}">
      <text>
        <r>
          <rPr>
            <b/>
            <sz val="18"/>
            <rFont val="Arial"/>
            <family val="2"/>
          </rPr>
          <t xml:space="preserve">Format : XXX
</t>
        </r>
        <r>
          <rPr>
            <b/>
            <sz val="8"/>
            <rFont val="Arial"/>
            <family val="2"/>
          </rPr>
          <t xml:space="preserve">
</t>
        </r>
        <r>
          <rPr>
            <b/>
            <sz val="18"/>
            <rFont val="Arial"/>
            <family val="2"/>
          </rPr>
          <t>Inscrit = ayant un contrat de travail avec le site</t>
        </r>
      </text>
    </comment>
    <comment ref="I34" authorId="1" shapeId="0" xr:uid="{00000000-0006-0000-0000-000008000000}">
      <text>
        <r>
          <rPr>
            <b/>
            <sz val="18"/>
            <rFont val="Arial"/>
            <family val="2"/>
          </rPr>
          <t xml:space="preserve">Format : XXX
</t>
        </r>
        <r>
          <rPr>
            <b/>
            <sz val="8"/>
            <rFont val="Arial"/>
            <family val="2"/>
          </rPr>
          <t xml:space="preserve">
</t>
        </r>
        <r>
          <rPr>
            <b/>
            <sz val="18"/>
            <rFont val="Arial"/>
            <family val="2"/>
          </rPr>
          <t>L'automobile emploie de nombreux intérimaires</t>
        </r>
      </text>
    </comment>
    <comment ref="J34" authorId="1" shapeId="0" xr:uid="{00000000-0006-0000-0000-000009000000}">
      <text>
        <r>
          <rPr>
            <b/>
            <sz val="18"/>
            <rFont val="Arial"/>
            <family val="2"/>
          </rPr>
          <t xml:space="preserve">Format : XXX
</t>
        </r>
        <r>
          <rPr>
            <b/>
            <sz val="8"/>
            <rFont val="Arial"/>
            <family val="2"/>
          </rPr>
          <t xml:space="preserve">
</t>
        </r>
        <r>
          <rPr>
            <b/>
            <sz val="18"/>
            <rFont val="Arial"/>
            <family val="2"/>
          </rPr>
          <t>L'automobile emploie de nombreux intérimaires</t>
        </r>
      </text>
    </comment>
    <comment ref="I35" authorId="1" shapeId="0" xr:uid="{00000000-0006-0000-0000-00000A000000}">
      <text>
        <r>
          <rPr>
            <b/>
            <sz val="18"/>
            <rFont val="Arial"/>
            <family val="2"/>
          </rPr>
          <t xml:space="preserve">Format : XXX,X
</t>
        </r>
        <r>
          <rPr>
            <b/>
            <sz val="8"/>
            <rFont val="Arial"/>
            <family val="2"/>
          </rPr>
          <t xml:space="preserve">
</t>
        </r>
        <r>
          <rPr>
            <b/>
            <i/>
            <sz val="18"/>
            <rFont val="Arial"/>
            <family val="2"/>
          </rPr>
          <t>Si activité série…</t>
        </r>
        <r>
          <rPr>
            <b/>
            <sz val="18"/>
            <rFont val="Arial"/>
            <family val="2"/>
          </rPr>
          <t xml:space="preserve">
Pour cet indicateur très automobile, il vaut mieux donner la valeur de la seule activité automobile
</t>
        </r>
        <r>
          <rPr>
            <b/>
            <sz val="8"/>
            <rFont val="Arial"/>
            <family val="2"/>
          </rPr>
          <t xml:space="preserve">
</t>
        </r>
        <r>
          <rPr>
            <b/>
            <i/>
            <sz val="18"/>
            <rFont val="Arial"/>
            <family val="2"/>
          </rPr>
          <t>Si activité unitaire…</t>
        </r>
        <r>
          <rPr>
            <b/>
            <sz val="18"/>
            <rFont val="Arial"/>
            <family val="2"/>
          </rPr>
          <t xml:space="preserve">
Voir définition</t>
        </r>
      </text>
    </comment>
    <comment ref="J35" authorId="1" shapeId="0" xr:uid="{00000000-0006-0000-0000-00000B000000}">
      <text>
        <r>
          <rPr>
            <b/>
            <sz val="18"/>
            <rFont val="Arial"/>
            <family val="2"/>
          </rPr>
          <t xml:space="preserve">Format : XXX,X
</t>
        </r>
        <r>
          <rPr>
            <b/>
            <sz val="8"/>
            <rFont val="Arial"/>
            <family val="2"/>
          </rPr>
          <t xml:space="preserve">
</t>
        </r>
        <r>
          <rPr>
            <b/>
            <i/>
            <sz val="18"/>
            <rFont val="Arial"/>
            <family val="2"/>
          </rPr>
          <t>Si activité série…</t>
        </r>
        <r>
          <rPr>
            <b/>
            <sz val="18"/>
            <rFont val="Arial"/>
            <family val="2"/>
          </rPr>
          <t xml:space="preserve">
Pour cet indicateur très automobile, il vaut mieux donner la valeur de la seule activité automobile
</t>
        </r>
        <r>
          <rPr>
            <b/>
            <sz val="8"/>
            <rFont val="Arial"/>
            <family val="2"/>
          </rPr>
          <t xml:space="preserve">
</t>
        </r>
        <r>
          <rPr>
            <b/>
            <i/>
            <sz val="18"/>
            <rFont val="Arial"/>
            <family val="2"/>
          </rPr>
          <t>Si activité unitaire…</t>
        </r>
        <r>
          <rPr>
            <b/>
            <sz val="18"/>
            <rFont val="Arial"/>
            <family val="2"/>
          </rPr>
          <t xml:space="preserve">
Voir définition</t>
        </r>
      </text>
    </comment>
    <comment ref="I36" authorId="1" shapeId="0" xr:uid="{00000000-0006-0000-0000-00000C000000}">
      <text>
        <r>
          <rPr>
            <b/>
            <sz val="18"/>
            <rFont val="Arial"/>
            <family val="2"/>
          </rPr>
          <t>Format : XX,XX - Pas en % !</t>
        </r>
      </text>
    </comment>
    <comment ref="J36" authorId="1" shapeId="0" xr:uid="{00000000-0006-0000-0000-00000D000000}">
      <text>
        <r>
          <rPr>
            <b/>
            <sz val="18"/>
            <rFont val="Arial"/>
            <family val="2"/>
          </rPr>
          <t>Format : XX,XX - Pas en % !</t>
        </r>
      </text>
    </comment>
    <comment ref="I37" authorId="1" shapeId="0" xr:uid="{00000000-0006-0000-0000-00000E000000}">
      <text>
        <r>
          <rPr>
            <b/>
            <sz val="18"/>
            <rFont val="Arial"/>
            <family val="2"/>
          </rPr>
          <t xml:space="preserve">Format : XXX,X
</t>
        </r>
        <r>
          <rPr>
            <b/>
            <sz val="8"/>
            <rFont val="Arial"/>
            <family val="2"/>
          </rPr>
          <t xml:space="preserve">
</t>
        </r>
        <r>
          <rPr>
            <b/>
            <sz val="18"/>
            <rFont val="Arial"/>
            <family val="2"/>
          </rPr>
          <t>Stocks moyens sur l'exercice.
Sinon, si représentatifs, stocks fin d'exercice</t>
        </r>
      </text>
    </comment>
    <comment ref="J37" authorId="1" shapeId="0" xr:uid="{00000000-0006-0000-0000-00000F000000}">
      <text>
        <r>
          <rPr>
            <b/>
            <sz val="18"/>
            <rFont val="Arial"/>
            <family val="2"/>
          </rPr>
          <t xml:space="preserve">Format : XXX,X
</t>
        </r>
        <r>
          <rPr>
            <b/>
            <sz val="8"/>
            <rFont val="Arial"/>
            <family val="2"/>
          </rPr>
          <t xml:space="preserve">
</t>
        </r>
        <r>
          <rPr>
            <b/>
            <sz val="18"/>
            <rFont val="Arial"/>
            <family val="2"/>
          </rPr>
          <t>Stocks moyens sur l'exercice.
Sinon, si représentatifs, stocks fin d'exercice</t>
        </r>
      </text>
    </comment>
    <comment ref="I38" authorId="1" shapeId="0" xr:uid="{00000000-0006-0000-0000-000014000000}">
      <text>
        <r>
          <rPr>
            <b/>
            <sz val="18"/>
            <rFont val="Arial"/>
            <family val="2"/>
          </rPr>
          <t xml:space="preserve">Format : XXX,X
</t>
        </r>
        <r>
          <rPr>
            <b/>
            <sz val="8"/>
            <rFont val="Arial"/>
            <family val="2"/>
          </rPr>
          <t xml:space="preserve">
</t>
        </r>
        <r>
          <rPr>
            <b/>
            <sz val="18"/>
            <rFont val="Arial"/>
            <family val="2"/>
          </rPr>
          <t>Pour que ce soit homogène, mettre aussi le coût de l'intérim dans la VA</t>
        </r>
      </text>
    </comment>
    <comment ref="J38" authorId="1" shapeId="0" xr:uid="{00000000-0006-0000-0000-000015000000}">
      <text>
        <r>
          <rPr>
            <b/>
            <sz val="18"/>
            <rFont val="Arial"/>
            <family val="2"/>
          </rPr>
          <t xml:space="preserve">Format : XXX,X
</t>
        </r>
        <r>
          <rPr>
            <b/>
            <sz val="8"/>
            <rFont val="Arial"/>
            <family val="2"/>
          </rPr>
          <t xml:space="preserve">
</t>
        </r>
        <r>
          <rPr>
            <b/>
            <sz val="18"/>
            <rFont val="Arial"/>
            <family val="2"/>
          </rPr>
          <t>Pour que ce soit homogène, mettre aussi le coût de l'intérim dans la VA</t>
        </r>
      </text>
    </comment>
    <comment ref="I39" authorId="1" shapeId="0" xr:uid="{00000000-0006-0000-0000-00001C000000}">
      <text>
        <r>
          <rPr>
            <b/>
            <sz val="18"/>
            <rFont val="Arial"/>
            <family val="2"/>
          </rPr>
          <t xml:space="preserve">Format : XX,X - Pas en % !
</t>
        </r>
        <r>
          <rPr>
            <b/>
            <sz val="8"/>
            <rFont val="Arial"/>
            <family val="2"/>
          </rPr>
          <t xml:space="preserve">
</t>
        </r>
        <r>
          <rPr>
            <b/>
            <i/>
            <sz val="18"/>
            <rFont val="Arial"/>
            <family val="2"/>
          </rPr>
          <t>Si activité série…</t>
        </r>
        <r>
          <rPr>
            <b/>
            <sz val="18"/>
            <rFont val="Arial"/>
            <family val="2"/>
          </rPr>
          <t xml:space="preserve">
Pour cet indicateur très automobile, il vaut mieux donner la valeur de la seule activité automobile
</t>
        </r>
        <r>
          <rPr>
            <b/>
            <sz val="8"/>
            <rFont val="Arial"/>
            <family val="2"/>
          </rPr>
          <t xml:space="preserve">
</t>
        </r>
        <r>
          <rPr>
            <b/>
            <i/>
            <sz val="18"/>
            <rFont val="Arial"/>
            <family val="2"/>
          </rPr>
          <t xml:space="preserve">Si activité unitaire…
</t>
        </r>
        <r>
          <rPr>
            <b/>
            <sz val="18"/>
            <rFont val="Arial"/>
            <family val="2"/>
          </rPr>
          <t>Voir définition</t>
        </r>
      </text>
    </comment>
    <comment ref="J39" authorId="1" shapeId="0" xr:uid="{00000000-0006-0000-0000-00001D000000}">
      <text>
        <r>
          <rPr>
            <b/>
            <sz val="18"/>
            <rFont val="Arial"/>
            <family val="2"/>
          </rPr>
          <t xml:space="preserve">Format : XX,X - Pas en % !
</t>
        </r>
        <r>
          <rPr>
            <b/>
            <sz val="8"/>
            <rFont val="Arial"/>
            <family val="2"/>
          </rPr>
          <t xml:space="preserve">
</t>
        </r>
        <r>
          <rPr>
            <b/>
            <i/>
            <sz val="18"/>
            <rFont val="Arial"/>
            <family val="2"/>
          </rPr>
          <t>Si activité série…</t>
        </r>
        <r>
          <rPr>
            <b/>
            <sz val="18"/>
            <rFont val="Arial"/>
            <family val="2"/>
          </rPr>
          <t xml:space="preserve">
Pour cet indicateur très automobile, il vaut mieux donner la valeur de la seule activité automobile
</t>
        </r>
        <r>
          <rPr>
            <b/>
            <sz val="8"/>
            <rFont val="Arial"/>
            <family val="2"/>
          </rPr>
          <t xml:space="preserve">
</t>
        </r>
        <r>
          <rPr>
            <b/>
            <i/>
            <sz val="18"/>
            <rFont val="Arial"/>
            <family val="2"/>
          </rPr>
          <t xml:space="preserve">Si activité unitaire…
</t>
        </r>
        <r>
          <rPr>
            <b/>
            <sz val="18"/>
            <rFont val="Arial"/>
            <family val="2"/>
          </rPr>
          <t>Voir définition</t>
        </r>
      </text>
    </comment>
    <comment ref="I40" authorId="1" shapeId="0" xr:uid="{00000000-0006-0000-0000-00001E000000}">
      <text>
        <r>
          <rPr>
            <b/>
            <sz val="18"/>
            <rFont val="Arial"/>
            <family val="2"/>
          </rPr>
          <t>Format : XXX,X</t>
        </r>
      </text>
    </comment>
    <comment ref="J40" authorId="1" shapeId="0" xr:uid="{00000000-0006-0000-0000-00001F000000}">
      <text>
        <r>
          <rPr>
            <b/>
            <sz val="18"/>
            <rFont val="Arial"/>
            <family val="2"/>
          </rPr>
          <t>Format : XXX,X</t>
        </r>
      </text>
    </comment>
    <comment ref="I41" authorId="1" shapeId="0" xr:uid="{00000000-0006-0000-0000-000020000000}">
      <text>
        <r>
          <rPr>
            <b/>
            <sz val="18"/>
            <rFont val="Arial"/>
            <family val="2"/>
          </rPr>
          <t>Format : XXX,X</t>
        </r>
        <r>
          <rPr>
            <b/>
            <sz val="8"/>
            <rFont val="Arial"/>
            <family val="2"/>
          </rPr>
          <t xml:space="preserve">
</t>
        </r>
        <r>
          <rPr>
            <b/>
            <sz val="18"/>
            <rFont val="Arial"/>
            <family val="2"/>
          </rPr>
          <t>Hors trajets</t>
        </r>
      </text>
    </comment>
    <comment ref="J41" authorId="1" shapeId="0" xr:uid="{00000000-0006-0000-0000-000021000000}">
      <text>
        <r>
          <rPr>
            <b/>
            <sz val="18"/>
            <rFont val="Arial"/>
            <family val="2"/>
          </rPr>
          <t>Format : XXX,X</t>
        </r>
        <r>
          <rPr>
            <b/>
            <sz val="8"/>
            <rFont val="Arial"/>
            <family val="2"/>
          </rPr>
          <t xml:space="preserve">
</t>
        </r>
        <r>
          <rPr>
            <b/>
            <sz val="18"/>
            <rFont val="Arial"/>
            <family val="2"/>
          </rPr>
          <t>Hors trajets</t>
        </r>
      </text>
    </comment>
    <comment ref="I42" authorId="1" shapeId="0" xr:uid="{00000000-0006-0000-0000-000022000000}">
      <text>
        <r>
          <rPr>
            <b/>
            <sz val="18"/>
            <rFont val="Arial"/>
            <family val="2"/>
          </rPr>
          <t>Format : XXX,XX</t>
        </r>
        <r>
          <rPr>
            <b/>
            <sz val="8"/>
            <rFont val="Arial"/>
            <family val="2"/>
          </rPr>
          <t xml:space="preserve">
</t>
        </r>
        <r>
          <rPr>
            <b/>
            <sz val="18"/>
            <rFont val="Arial"/>
            <family val="2"/>
          </rPr>
          <t>Hors trajets</t>
        </r>
      </text>
    </comment>
    <comment ref="J42" authorId="1" shapeId="0" xr:uid="{00000000-0006-0000-0000-000023000000}">
      <text>
        <r>
          <rPr>
            <b/>
            <sz val="18"/>
            <rFont val="Arial"/>
            <family val="2"/>
          </rPr>
          <t>Format : XXX,XX</t>
        </r>
        <r>
          <rPr>
            <b/>
            <sz val="8"/>
            <rFont val="Arial"/>
            <family val="2"/>
          </rPr>
          <t xml:space="preserve">
</t>
        </r>
        <r>
          <rPr>
            <b/>
            <sz val="18"/>
            <rFont val="Arial"/>
            <family val="2"/>
          </rPr>
          <t>Hors trajets</t>
        </r>
      </text>
    </comment>
    <comment ref="I43" authorId="1" shapeId="0" xr:uid="{00000000-0006-0000-0000-000024000000}">
      <text>
        <r>
          <rPr>
            <b/>
            <sz val="18"/>
            <rFont val="Arial"/>
            <family val="2"/>
          </rPr>
          <t xml:space="preserve">Format : XX,XX - Pas en % !
</t>
        </r>
        <r>
          <rPr>
            <b/>
            <sz val="8"/>
            <rFont val="Arial"/>
            <family val="2"/>
          </rPr>
          <t xml:space="preserve">
</t>
        </r>
        <r>
          <rPr>
            <b/>
            <sz val="18"/>
            <rFont val="Arial"/>
            <family val="2"/>
          </rPr>
          <t>Hors longue maladie</t>
        </r>
        <r>
          <rPr>
            <sz val="18"/>
            <rFont val="Arial"/>
            <family val="2"/>
          </rPr>
          <t xml:space="preserve"> (+ de 6 mois)</t>
        </r>
      </text>
    </comment>
    <comment ref="J43" authorId="1" shapeId="0" xr:uid="{00000000-0006-0000-0000-000025000000}">
      <text>
        <r>
          <rPr>
            <b/>
            <sz val="18"/>
            <rFont val="Arial"/>
            <family val="2"/>
          </rPr>
          <t xml:space="preserve">Format : XX,XX - Pas en % !
</t>
        </r>
        <r>
          <rPr>
            <b/>
            <sz val="8"/>
            <rFont val="Arial"/>
            <family val="2"/>
          </rPr>
          <t xml:space="preserve">
</t>
        </r>
        <r>
          <rPr>
            <b/>
            <sz val="18"/>
            <rFont val="Arial"/>
            <family val="2"/>
          </rPr>
          <t>Hors longue maladie</t>
        </r>
        <r>
          <rPr>
            <sz val="18"/>
            <rFont val="Arial"/>
            <family val="2"/>
          </rPr>
          <t xml:space="preserve"> (+ de 6 mois)</t>
        </r>
      </text>
    </comment>
    <comment ref="I44" authorId="1" shapeId="0" xr:uid="{00000000-0006-0000-0000-000026000000}">
      <text>
        <r>
          <rPr>
            <b/>
            <sz val="18"/>
            <rFont val="Arial"/>
            <family val="2"/>
          </rPr>
          <t>Format : XX,XX - Pas en % !</t>
        </r>
      </text>
    </comment>
    <comment ref="J44" authorId="1" shapeId="0" xr:uid="{00000000-0006-0000-0000-000027000000}">
      <text>
        <r>
          <rPr>
            <b/>
            <sz val="18"/>
            <rFont val="Arial"/>
            <family val="2"/>
          </rPr>
          <t>Format : XX,XX - Pas en % !</t>
        </r>
      </text>
    </comment>
    <comment ref="I45" authorId="1" shapeId="0" xr:uid="{00000000-0006-0000-0000-000028000000}">
      <text>
        <r>
          <rPr>
            <b/>
            <sz val="18"/>
            <rFont val="Arial"/>
            <family val="2"/>
          </rPr>
          <t xml:space="preserve">Format : XX,X - Pas en % !
</t>
        </r>
        <r>
          <rPr>
            <b/>
            <sz val="8"/>
            <rFont val="Arial"/>
            <family val="2"/>
          </rPr>
          <t xml:space="preserve">
</t>
        </r>
        <r>
          <rPr>
            <b/>
            <sz val="18"/>
            <rFont val="Arial"/>
            <family val="2"/>
          </rPr>
          <t>Le CA aussi doit être cumulé sur les 3 ans</t>
        </r>
      </text>
    </comment>
    <comment ref="J45" authorId="1" shapeId="0" xr:uid="{00000000-0006-0000-0000-000029000000}">
      <text>
        <r>
          <rPr>
            <b/>
            <sz val="18"/>
            <rFont val="Arial"/>
            <family val="2"/>
          </rPr>
          <t xml:space="preserve">Format : XX,X - Pas en % !
</t>
        </r>
        <r>
          <rPr>
            <b/>
            <sz val="8"/>
            <rFont val="Arial"/>
            <family val="2"/>
          </rPr>
          <t xml:space="preserve">
</t>
        </r>
        <r>
          <rPr>
            <b/>
            <sz val="18"/>
            <rFont val="Arial"/>
            <family val="2"/>
          </rPr>
          <t>Le CA aussi doit être cumulé sur les 3 ans</t>
        </r>
      </text>
    </comment>
  </commentList>
</comments>
</file>

<file path=xl/sharedStrings.xml><?xml version="1.0" encoding="utf-8"?>
<sst xmlns="http://schemas.openxmlformats.org/spreadsheetml/2006/main" count="288" uniqueCount="186">
  <si>
    <t>ZONE DE CONTRÔLE DE COHERENCE AUTOMATIQUE</t>
  </si>
  <si>
    <t>Ces données sont confidentielles
Elles seront traitées via un numéro d'ordre propre à l'entreprise, connu d'elle seule</t>
  </si>
  <si>
    <r>
      <rPr>
        <b/>
        <sz val="2"/>
        <rFont val="Arial"/>
        <family val="2"/>
      </rPr>
      <t xml:space="preserve">
</t>
    </r>
    <r>
      <rPr>
        <b/>
        <i/>
        <sz val="11"/>
        <rFont val="Arial"/>
        <family val="2"/>
      </rPr>
      <t xml:space="preserve">SVP, retour sous format </t>
    </r>
    <r>
      <rPr>
        <b/>
        <i/>
        <u/>
        <sz val="11"/>
        <rFont val="Arial"/>
        <family val="2"/>
      </rPr>
      <t>EXCEL</t>
    </r>
    <r>
      <rPr>
        <b/>
        <i/>
        <sz val="11"/>
        <rFont val="Arial"/>
        <family val="2"/>
      </rPr>
      <t xml:space="preserve"> et non PDF (traitement automatisé), par mail, à :</t>
    </r>
  </si>
  <si>
    <t>↑</t>
  </si>
  <si>
    <t>Nom de l'ARIA</t>
  </si>
  <si>
    <t>Nom du contact</t>
  </si>
  <si>
    <t>Téléphone</t>
  </si>
  <si>
    <t>@mail</t>
  </si>
  <si>
    <t>PerfoEST</t>
  </si>
  <si>
    <t>Marine MARCHAND</t>
  </si>
  <si>
    <t>07.89.25.43.58</t>
  </si>
  <si>
    <t>mv@vehiculedufutur.com</t>
  </si>
  <si>
    <t>Les entreprises multi-sites sont invitées à remplir un fichier par site</t>
  </si>
  <si>
    <t>Jaune :</t>
  </si>
  <si>
    <t>Case à remplir par
l'entreprise ou le site</t>
  </si>
  <si>
    <t>Indispensable</t>
  </si>
  <si>
    <t>NOM DU GROUPE</t>
  </si>
  <si>
    <t>SOCIETE DU SITE</t>
  </si>
  <si>
    <t>VILLE DU SITE</t>
  </si>
  <si>
    <t>CODE POSTAL DU SITE</t>
  </si>
  <si>
    <t>LIBRE COMMENTAIRE ENTREPRISE</t>
  </si>
  <si>
    <r>
      <t>PAYS</t>
    </r>
    <r>
      <rPr>
        <sz val="12"/>
        <rFont val="Arial"/>
        <family val="2"/>
      </rPr>
      <t xml:space="preserve"> (site hors France)</t>
    </r>
  </si>
  <si>
    <r>
      <t xml:space="preserve">SITE WEB </t>
    </r>
    <r>
      <rPr>
        <sz val="12"/>
        <color indexed="8"/>
        <rFont val="Arial"/>
        <family val="2"/>
      </rPr>
      <t>(comprendre votre métier)</t>
    </r>
  </si>
  <si>
    <r>
      <t>RÉPONDANT</t>
    </r>
    <r>
      <rPr>
        <b/>
        <vertAlign val="superscript"/>
        <sz val="14"/>
        <rFont val="Arial"/>
        <family val="2"/>
      </rPr>
      <t>(1)</t>
    </r>
  </si>
  <si>
    <t>Nom</t>
  </si>
  <si>
    <t>Télé-phones</t>
  </si>
  <si>
    <t>Fixe</t>
  </si>
  <si>
    <t>Appel éventuel de notre part, lors du contrôle de cohérence</t>
  </si>
  <si>
    <t>Fonction</t>
  </si>
  <si>
    <t>Standard</t>
  </si>
  <si>
    <t>Portable</t>
  </si>
  <si>
    <r>
      <t>1. TYPE D'ACTIVITÉ</t>
    </r>
    <r>
      <rPr>
        <b/>
        <sz val="10"/>
        <color rgb="FFFF0000"/>
        <rFont val="Arial"/>
        <family val="2"/>
      </rPr>
      <t xml:space="preserve">
</t>
    </r>
    <r>
      <rPr>
        <b/>
        <sz val="12"/>
        <color rgb="FFFF0000"/>
        <rFont val="Arial"/>
        <family val="2"/>
      </rPr>
      <t>Cliquez pour choix --&gt;
parmi liste ci-dessous</t>
    </r>
  </si>
  <si>
    <t>Série</t>
  </si>
  <si>
    <t>Produit et procédé types :</t>
  </si>
  <si>
    <t>?</t>
  </si>
  <si>
    <t>Voir définitions
sur onglet suivant</t>
  </si>
  <si>
    <t>Unitaire</t>
  </si>
  <si>
    <t>Autres</t>
  </si>
  <si>
    <t>Thème</t>
  </si>
  <si>
    <t>Indicateurs de performance</t>
  </si>
  <si>
    <t>Unités</t>
  </si>
  <si>
    <t>Plages de vraisem-blance</t>
  </si>
  <si>
    <t>Excellence</t>
  </si>
  <si>
    <t>Progrès si</t>
  </si>
  <si>
    <r>
      <t>Vos commentaires</t>
    </r>
    <r>
      <rPr>
        <b/>
        <sz val="8"/>
        <color theme="0"/>
        <rFont val="Arial"/>
        <family val="2"/>
      </rPr>
      <t xml:space="preserve">
</t>
    </r>
    <r>
      <rPr>
        <b/>
        <i/>
        <sz val="8"/>
        <color theme="0"/>
        <rFont val="Arial"/>
        <family val="2"/>
      </rPr>
      <t xml:space="preserve">
</t>
    </r>
    <r>
      <rPr>
        <b/>
        <i/>
        <sz val="16"/>
        <color theme="0"/>
        <rFont val="Arial"/>
        <family val="2"/>
      </rPr>
      <t>(écrasez les nôtres)</t>
    </r>
  </si>
  <si>
    <t>Calendaire ou non</t>
  </si>
  <si>
    <r>
      <rPr>
        <b/>
        <sz val="14"/>
        <color rgb="FFC00000"/>
        <rFont val="Arial"/>
        <family val="2"/>
      </rPr>
      <t>Définitions :</t>
    </r>
    <r>
      <rPr>
        <b/>
        <sz val="12"/>
        <color rgb="FFC00000"/>
        <rFont val="Arial"/>
        <family val="2"/>
      </rPr>
      <t xml:space="preserve"> </t>
    </r>
    <r>
      <rPr>
        <b/>
        <i/>
        <sz val="12"/>
        <color rgb="FFC00000"/>
        <rFont val="Arial"/>
        <family val="2"/>
      </rPr>
      <t>voir l'onglet du type d'activité</t>
    </r>
    <r>
      <rPr>
        <b/>
        <sz val="2"/>
        <color rgb="FFC00000"/>
        <rFont val="Arial"/>
        <family val="2"/>
      </rPr>
      <t xml:space="preserve">
</t>
    </r>
    <r>
      <rPr>
        <b/>
        <sz val="14"/>
        <color rgb="FFC00000"/>
        <rFont val="Arial"/>
        <family val="2"/>
      </rPr>
      <t xml:space="preserve">Aide : </t>
    </r>
    <r>
      <rPr>
        <b/>
        <i/>
        <sz val="12"/>
        <color rgb="FFC00000"/>
        <rFont val="Arial"/>
        <family val="2"/>
      </rPr>
      <t>passer la souris sur l'indicateur, N-1</t>
    </r>
  </si>
  <si>
    <t>De calcul</t>
  </si>
  <si>
    <t>D'écri-ture</t>
  </si>
  <si>
    <r>
      <t>Exercice
N-1</t>
    </r>
    <r>
      <rPr>
        <b/>
        <vertAlign val="superscript"/>
        <sz val="12"/>
        <color theme="0"/>
        <rFont val="Arial"/>
        <family val="2"/>
      </rPr>
      <t>(3)</t>
    </r>
  </si>
  <si>
    <r>
      <t>Exercice
N</t>
    </r>
    <r>
      <rPr>
        <b/>
        <vertAlign val="superscript"/>
        <sz val="12"/>
        <color theme="0"/>
        <rFont val="Arial"/>
        <family val="2"/>
      </rPr>
      <t>(3)</t>
    </r>
  </si>
  <si>
    <t>Site</t>
  </si>
  <si>
    <r>
      <t>Chiffre d'affaires (ou prix de cession</t>
    </r>
    <r>
      <rPr>
        <b/>
        <vertAlign val="superscript"/>
        <sz val="12"/>
        <color indexed="8"/>
        <rFont val="Arial"/>
        <family val="2"/>
      </rPr>
      <t>(2)</t>
    </r>
    <r>
      <rPr>
        <b/>
        <sz val="12"/>
        <color indexed="8"/>
        <rFont val="Arial"/>
        <family val="2"/>
      </rPr>
      <t>)</t>
    </r>
  </si>
  <si>
    <t>k€</t>
  </si>
  <si>
    <t>Nbre</t>
  </si>
  <si>
    <t>ND</t>
  </si>
  <si>
    <t>J</t>
  </si>
  <si>
    <t>L</t>
  </si>
  <si>
    <t>Plages de vraisemblance</t>
  </si>
  <si>
    <t>Valeurs étalons</t>
  </si>
  <si>
    <r>
      <t xml:space="preserve">Effectif </t>
    </r>
    <r>
      <rPr>
        <b/>
        <u/>
        <sz val="12"/>
        <color indexed="8"/>
        <rFont val="Arial"/>
        <family val="2"/>
      </rPr>
      <t>inscrit</t>
    </r>
    <r>
      <rPr>
        <b/>
        <sz val="12"/>
        <color indexed="8"/>
        <rFont val="Arial"/>
        <family val="2"/>
      </rPr>
      <t xml:space="preserve"> moyen (CDI + CDD) - ETP</t>
    </r>
  </si>
  <si>
    <t>Nombre</t>
  </si>
  <si>
    <t>Toute série confondue</t>
  </si>
  <si>
    <t>Effectif intérim moyen - ETP</t>
  </si>
  <si>
    <t>Bon</t>
  </si>
  <si>
    <t>Mauvais</t>
  </si>
  <si>
    <t>Qualité</t>
  </si>
  <si>
    <t>î</t>
  </si>
  <si>
    <t>Coût, délai</t>
  </si>
  <si>
    <t>ì</t>
  </si>
  <si>
    <t>Intérimaires à inclure comme faisant partie de l'effectif
Coût d'intérim à mettre dans la VA</t>
  </si>
  <si>
    <t>Personnel</t>
  </si>
  <si>
    <t>Investissement</t>
  </si>
  <si>
    <t>Coût énergétique</t>
  </si>
  <si>
    <t>Performance d’achat "Electricité"</t>
  </si>
  <si>
    <t>€ par MWH</t>
  </si>
  <si>
    <t xml:space="preserve">Total dépense / total consommation </t>
  </si>
  <si>
    <t>Performance d’achat "Gaz"</t>
  </si>
  <si>
    <t>Renseignements de cartographie</t>
  </si>
  <si>
    <t>En complément à votre fiche d'identité, pour nous permettre d'avoir une vision de la filière</t>
  </si>
  <si>
    <t>Effectif du BE (R&amp;D et industrialisation)</t>
  </si>
  <si>
    <t>Effectif du Groupe auquel le site appartient</t>
  </si>
  <si>
    <t>% du CA à l'export</t>
  </si>
  <si>
    <t>%CA</t>
  </si>
  <si>
    <t>% CA dans l'automobile</t>
  </si>
  <si>
    <t>% CA du principal marché hors automobile</t>
  </si>
  <si>
    <t>% du CA avec le principal client</t>
  </si>
  <si>
    <t>% de personnel féminin</t>
  </si>
  <si>
    <t>%</t>
  </si>
  <si>
    <t>Apprentissage</t>
  </si>
  <si>
    <t>Effectif apprentis moyen</t>
  </si>
  <si>
    <t>(1)  Personne compétente sur ce sujet technique et de gestion</t>
  </si>
  <si>
    <t>(2)  Pour les établissements industriels qui "vendent" en intrasociété (les comptables disent alors "céder") et pour les départements de grosses usines, voir onglet "définitions".</t>
  </si>
  <si>
    <t>(3)  S'il vous est impossible de calculer et même d'approcher la valeur d'un indicateur, mettez "ND" ("Non Déterminé"). Merci</t>
  </si>
  <si>
    <t>EN DESSOUS DE CETTE LIGNE, ZONE RÉSERVÉE AU CONSOLIDATEUR</t>
  </si>
  <si>
    <t>Pour colorer en rouge la cellule C19</t>
  </si>
  <si>
    <t>Attn, depuis 2015, séparation "Découpe emboutissage" et "Fil et tube"</t>
  </si>
  <si>
    <t>Selon effectif global : votre catégorie administrative (clic case jaune à gauche)</t>
  </si>
  <si>
    <t>1. Transformation des plastiques</t>
  </si>
  <si>
    <t>PME - Effectif (société + son éventuel groupe d'appartenance) &lt; 250 personnes</t>
  </si>
  <si>
    <t>2. Forge et fonderie</t>
  </si>
  <si>
    <t>ETI - Effectif (société + son éventuel groupe d'appartenance) &gt; 250 personnes et &lt; 5.000</t>
  </si>
  <si>
    <t>3. Usinage, décolletage, visserie, boulonnerie</t>
  </si>
  <si>
    <t>Gd GROUPE - Effectif (société + son éventuel groupe d'appartenance) &gt; 5000 personnes</t>
  </si>
  <si>
    <t>4. Assemblage</t>
  </si>
  <si>
    <t>5. Industrie électrique et électronique</t>
  </si>
  <si>
    <t>6. Découpage, emboutissage</t>
  </si>
  <si>
    <t>7. Traitement de surfaces</t>
  </si>
  <si>
    <t>8. Textiles et garnitures</t>
  </si>
  <si>
    <t>9. Moulage des caoutchoucs et polymères</t>
  </si>
  <si>
    <t>10. Extrusion des caoutchoucs et polymères</t>
  </si>
  <si>
    <t>0. Autres (préciser lequel à DROITE)</t>
  </si>
  <si>
    <t>Production de série</t>
  </si>
  <si>
    <t>Cette industrie est typiquement la production de pièces ou ensembles qui, in fine, feront partie de la nomenclature d'un véhicule automobile.
Elle livre de grandes quantités de pièces identiques.</t>
  </si>
  <si>
    <t>Indicateurs</t>
  </si>
  <si>
    <t>DÉFINITION DES INDICATEURS</t>
  </si>
  <si>
    <t>Retours usines clients de l'activité automobile</t>
  </si>
  <si>
    <t>PPM</t>
  </si>
  <si>
    <r>
      <t>Quantité de produits déclarés non conformes par le client sur l'exercice et reconnus comme défectueux par le fournisseur, divisée par la quantité totale de produits reçus par le client sur cet exercice et multipliée par 1 million.</t>
    </r>
    <r>
      <rPr>
        <sz val="12"/>
        <rFont val="Arial"/>
        <family val="2"/>
      </rPr>
      <t xml:space="preserve">
Si plusieurs clients : moyenne pondérée par le nb de produits livrés ou, à défaut, par le CA.</t>
    </r>
  </si>
  <si>
    <t>Priorité à l’information donnée par les clients, même erronée du point de vue du fournisseur, disponible souvent sur les portails fournisseurs
Ne prendre en compte que les PPM techniques
Si le client inclut les PPM logistiques et administratifs, si possible, les extraire</t>
  </si>
  <si>
    <t>Coût des rebuts et retouches (non qualité interne)</t>
  </si>
  <si>
    <r>
      <t>Coût de revient des rebuts et surconsommations matières (hors « chutes techniques »), et du temps passé en retouche, multiplié par le taux horaire standard, le tout rapporté au chiffre d’affaires hors négoce et multiplié par 100</t>
    </r>
    <r>
      <rPr>
        <sz val="12"/>
        <rFont val="Arial"/>
        <family val="2"/>
      </rPr>
      <t xml:space="preserve">
Autant que possible, le taux utilisé ne contiendra pas de frais fixes, car gagner en rebuts ne fait habituellement pas gagner autre chose que les coûts dits "variables".</t>
    </r>
  </si>
  <si>
    <t>Coût d’un rebut :
- A peine ouvré : coût direct du brut
- Fini ou quasi fini : coût direct du fini
- En-cours :
  ▪ Coût direct du stade concerné, si accessible facilement en GPAO
  ▪ Si trop compliqué, moyenne des bruts et des finis
  ▪ Si encore trop compliqué, ne prendre que le prix brut ou le prix fini, selon le cas.</t>
  </si>
  <si>
    <t>Rotation des stocks totaux</t>
  </si>
  <si>
    <t>Nombre de rotations dans l'exercice
Chiffre d’affaires hors négoce de l'exercice, divisé par la valeur moyenne des stocks (matières premières + en-cours + semi-ouvrés + produits finis) sur l'année.
Si la valeur moyenne est inconnue, l'approximer. Sinon, se contenter de la valeur en fin d'exercice (inventaire légal).</t>
  </si>
  <si>
    <t>Tous les stocks appartenant à l’entreprise doivent être pris en compte, y compris ceux situés hors du site (stock en consignation chez les clients, magasins extérieurs, etc.…)
Stocks obsolescents retirés</t>
  </si>
  <si>
    <t>Valeur ajoutée par personne (yc intérim)</t>
  </si>
  <si>
    <t>k€ / pers</t>
  </si>
  <si>
    <r>
      <t xml:space="preserve">Produits hors négoce de l'exercice, moins les achats de matières premières, composants et frais généraux usine de l’année, le tout divisé par l’effectif total moyen de l’entreprise sur la période (y compris intérimaires et CDD), hors les "négociants" si significatif.
</t>
    </r>
    <r>
      <rPr>
        <sz val="12"/>
        <rFont val="Arial"/>
        <family val="2"/>
      </rPr>
      <t>Y laisser le coût de l’interim, pour la bonne correspondance entre le numérateur et le dénominateur.
http://fr.wikipedia.org/wiki/Soldes_intermédiaires_de_gestion
http://fr.wikipedia.org/wiki/Valeur_ajoutée</t>
    </r>
  </si>
  <si>
    <t>La VA étant la marge qui reste après les achats, plus elle sera assurée par un nombre minimum de personnes, plus on considèrera que l’organisation est efficace et efficiente
En revanche, aller à l’excès permettrait certes d’optimiser le court terme, mais mettrait le long terme en péril (incapacité à innover, inélasticité face aux sautes de charges de l’amortissement des équipements d’automatisation devenus majeurs…)
La question est donc d'optimiser la contribution de la ressource humaine comme génératrice de richesse.</t>
  </si>
  <si>
    <t>Taux de (bon) service</t>
  </si>
  <si>
    <t>Taux de service = nombre de lignes de commande livrées à l’heure, à la bonne quantité, sans retour client, divisé par le nombre total de lignes de commandes reçues par le client sur la période.</t>
  </si>
  <si>
    <t>Quelle est la perception de vos clients vis à vis de votre réponse QCD opérationnelle ? Quelle est la performance hors tout du pilotage de votre système de production ? Quelles sont les dispositions mises en oeuvre pour garantir les livraisons ? Le taux de service reflète l’aptitude à maîtriser une dynamique de flux physiques de plus en plus diversifiés, sous des contraintes de fiabilité des livraisons plutôt croissantes.
Priorité à l’information donnée par les clients, même erronée du point de vue du fournisseur, disponible souvent sur les portails fournisseurs.</t>
  </si>
  <si>
    <t>Suggestions par personne par an</t>
  </si>
  <si>
    <r>
      <t>Au sein d'un système de collecte et de traitement organisé, nombre de propositions de progrès émises par le personnel  hors les personnes dont la mission est d'émettre de telles suggestions, (comme le service méthodes ou l'encadrement) et mises en place ou en-cours de mise en place sur l'exercice, divisé par l’effectif moyen sur la même période (y compris intérimaires et CDD, personnels ateliers et administratifs).</t>
    </r>
    <r>
      <rPr>
        <sz val="12"/>
        <rFont val="Arial"/>
        <family val="2"/>
      </rPr>
      <t xml:space="preserve">
Inclure les suggestions issues des chantiers d’amélioration, des campagnes de sensibilisation etc…</t>
    </r>
  </si>
  <si>
    <t>Accidentalité - Taux de fréquence</t>
  </si>
  <si>
    <r>
      <t>Taux de fréquence des accidents (tel que défini par la CPAM) subis par les salariés = nombre d’accidents du travail avec arrêt de plus de 24h, survenus au cours de l'exercice, multiplié par 1 million et divisé par le nombre d’heures travaillées.</t>
    </r>
    <r>
      <rPr>
        <sz val="12"/>
        <rFont val="Arial"/>
        <family val="2"/>
      </rPr>
      <t xml:space="preserve">
Ne pas tenir compte des accidents de trajet.
Si on le peut et si leur ratio est différent de celui des inscrits, inclure les intérimaires.
Le nombre d'heures travaillées est obtenu en multipliant l'effectif équivalent temps plein, par le nombre d’heures de travail effectuées chaque année par une personne à temps plein. Exclure les congés payés et les absences de toutes natures, rémunérées ou non.</t>
    </r>
  </si>
  <si>
    <t>Exemple : le nombre d’heures de travail annuelles pour un salarié qui effectue 35 heures par semaine, 47semaines par an (dans la mesure où il bénéficie de 5 semaines de congés par an) est de 47 X 35, soit 1.645 heures pour un salarié temps plein de cette entreprise. Il suffit ensuite de multiplier ce nombre par l’effectif équivalent temps plein de l’entreprise pour obtenir le nombre d’heures travaillées, qui apparaît aux dénominateurs du taux de fréquence et du taux de gravité.
Outre la question de la santé des personnes, l'évolution de la fréquence et du nombre des accidents du travail et des maladies professionnelles se répercute sur le taux de cotisation CPAM (avec un retard de trois ans). L'impact d'une rupture des ratios sur le compte de résultat peut être très fort, d'où l'importance d'une prévention drastique.
Dans ses règles de l'art, le Lean manufacturing se préoccupe systématiquement de cet enjeu.</t>
  </si>
  <si>
    <t>Accidentalité - Taux de gravité</t>
  </si>
  <si>
    <t>Taux de gravité des accidents (tel que défini par la CPAM) subis par les salariés = nombre de jours de travail perdus sur l'exercice (quelle que soit la date de l'accident) pour incapacité temporaire suite à un accident, multiplié par 1.000 et divisé par le nombre d’heures travaillées</t>
  </si>
  <si>
    <r>
      <t xml:space="preserve">Ne tenir compte, ni des accidents de trajet, ni des accidents de travail ayant donné lieu à un arrêt de moins de 24h.
Si on le peut et si leur ratio est différent de celui des inscrits, </t>
    </r>
    <r>
      <rPr>
        <b/>
        <sz val="12"/>
        <rFont val="Arial"/>
        <family val="2"/>
      </rPr>
      <t>prendre en compte les intérimaires</t>
    </r>
  </si>
  <si>
    <t>Absentéisme maladie agents</t>
  </si>
  <si>
    <r>
      <t>Le taux d'absentéisme = 100 * nombre total d’heures d’absences subies (autorisées ou non, pour cause de maladies et d'accidents du travail et de trajet, mais hors congés de maternité, paternité et longue maladie</t>
    </r>
    <r>
      <rPr>
        <b/>
        <vertAlign val="superscript"/>
        <sz val="12"/>
        <rFont val="Arial"/>
        <family val="2"/>
      </rPr>
      <t>1</t>
    </r>
    <r>
      <rPr>
        <b/>
        <sz val="12"/>
        <rFont val="Arial"/>
        <family val="2"/>
      </rPr>
      <t>), divisé par le nombre d’heures de présence théorique.</t>
    </r>
    <r>
      <rPr>
        <b/>
        <sz val="8"/>
        <rFont val="Arial"/>
        <family val="2"/>
      </rPr>
      <t xml:space="preserve">
</t>
    </r>
    <r>
      <rPr>
        <i/>
        <sz val="12"/>
        <rFont val="Arial"/>
        <family val="2"/>
      </rPr>
      <t>(1) On appelle ici "longue maladie", une maladie ayant une durée supérieure à 6 mois, ce qui correspond à l'acception de la CC de la métallurgie et de la CPAM</t>
    </r>
  </si>
  <si>
    <t>Investissement de formation / masse salariale</t>
  </si>
  <si>
    <t>%MS</t>
  </si>
  <si>
    <t>C'est 100 * le montant total sur l'exercice, de la masse salariale des personnes formées et dépensée pendant leur formation, et des dépenses de prestations de formation (internes et externes), le tout étant divisé par la masse salariale totale.</t>
  </si>
  <si>
    <t>Inclure la cotisation organisme collecteur de la taxe de formation, les heures payées durant la formation, les DIF.</t>
  </si>
  <si>
    <t xml:space="preserve">Investissements corporels sur 3 ans </t>
  </si>
  <si>
    <t>100 * montant des dépenses d’investissement corporel sur les trois derniers exercices, rapporté au chiffre d’affaires hors négoce, sur les trois mêmes exercices.
Ratio pour l'année N (resp N-1) = (investissements corporels cumulés N + N-1 + N-2) / (CA cumulé N + N-1 + N-2)</t>
  </si>
  <si>
    <t>Production unitaire ou de pièces prototypes</t>
  </si>
  <si>
    <t>Cette industrie contient typiquement des métiers du genre :
- Étude et réalisation d'équipements (outillages, moules, machines spéciales…) permettant aux industriels de la série de produire
- Production de pièces unitaires ou en petite série, avec études</t>
  </si>
  <si>
    <t>Taux de non-conformité client</t>
  </si>
  <si>
    <t>% contrats</t>
  </si>
  <si>
    <r>
      <t>Pour l'unitaire "sur projet"</t>
    </r>
    <r>
      <rPr>
        <sz val="12"/>
        <rFont val="Arial"/>
        <family val="2"/>
      </rPr>
      <t xml:space="preserve"> :</t>
    </r>
    <r>
      <rPr>
        <b/>
        <sz val="12"/>
        <rFont val="Arial"/>
        <family val="2"/>
      </rPr>
      <t xml:space="preserve"> 100 * le nombre de projets (on dit aussi affaires) non recettes bons du premier coup sur l'exercice, divisé par le nombre de projets recettés.</t>
    </r>
    <r>
      <rPr>
        <u/>
        <sz val="12"/>
        <rFont val="Arial"/>
        <family val="2"/>
      </rPr>
      <t xml:space="preserve">
Pour la petite série</t>
    </r>
    <r>
      <rPr>
        <sz val="12"/>
        <rFont val="Arial"/>
        <family val="2"/>
      </rPr>
      <t xml:space="preserve"> :</t>
    </r>
    <r>
      <rPr>
        <b/>
        <sz val="12"/>
        <rFont val="Arial"/>
        <family val="2"/>
      </rPr>
      <t xml:space="preserve"> 100 * nombre de produits rejetés par les clients sur l’exercice et reconnus comme défectueux par le fournisseur, divisé par la quantité totale de produits livrés sur la même période.</t>
    </r>
  </si>
  <si>
    <r>
      <t xml:space="preserve">Idem industrie de série
</t>
    </r>
    <r>
      <rPr>
        <sz val="12"/>
        <rFont val="Arial"/>
        <family val="2"/>
      </rPr>
      <t>Inclure les études et les frais de déplacement sur site client, le cas échéant</t>
    </r>
  </si>
  <si>
    <t xml:space="preserve"> </t>
  </si>
  <si>
    <r>
      <t xml:space="preserve">Idem industrie de série
</t>
    </r>
    <r>
      <rPr>
        <sz val="12"/>
        <rFont val="Arial"/>
        <family val="2"/>
      </rPr>
      <t>Dans l'unitaire, le stock de produits finis est négligeable, car tout produit fini est expédié. Par contre, l'en-cours peut être très lourd
Souvent dans cette activité, l'encours peut varier énormément dans l'exercice. Dans ce cas, on évaluera sa moyenne, plutôt que sa valeur en fin d'exercice</t>
    </r>
  </si>
  <si>
    <t>Idem industrie de série</t>
  </si>
  <si>
    <r>
      <t xml:space="preserve">100 * le nombre des contrats livrés bons dans les délais contractuels, divisé par le nombre de contrats livrés
</t>
    </r>
    <r>
      <rPr>
        <sz val="12"/>
        <rFont val="Arial"/>
        <family val="2"/>
      </rPr>
      <t>A ce stade, on ne distingue pas si le retard est "imputable" à l'entreprise ou à son client</t>
    </r>
  </si>
  <si>
    <t>Onglet réservé à l'Association Régionale de l'Industrie Automobile et au consolideur national</t>
  </si>
  <si>
    <t>Mémorisation du suivi</t>
  </si>
  <si>
    <t>10472UYRET</t>
  </si>
  <si>
    <t>ARIA</t>
  </si>
  <si>
    <t>PerfoEst</t>
  </si>
  <si>
    <t>Aquitaine Développement Innovation</t>
  </si>
  <si>
    <t>Automac</t>
  </si>
  <si>
    <t>ARIA Basse-Normandie</t>
  </si>
  <si>
    <t>AUTEO</t>
  </si>
  <si>
    <t>Plateforme Automobile du Centre</t>
  </si>
  <si>
    <t>ARIA Champagne-Ardenne</t>
  </si>
  <si>
    <t>ARIA Haute-Normandie</t>
  </si>
  <si>
    <t>RAVI</t>
  </si>
  <si>
    <t>ARIA Lorraine</t>
  </si>
  <si>
    <t>Automotech</t>
  </si>
  <si>
    <t>ARIA Nord, Pas de Calais et Picardie</t>
  </si>
  <si>
    <t>Institut Automobile du Mans</t>
  </si>
  <si>
    <t>Automotive Cluster Rhône Alpes</t>
  </si>
  <si>
    <t>Libre 1</t>
  </si>
  <si>
    <t>Libre 2</t>
  </si>
  <si>
    <t>Libre 3</t>
  </si>
  <si>
    <t>Libre 4</t>
  </si>
  <si>
    <t>Libre 5</t>
  </si>
  <si>
    <t>Libre 6</t>
  </si>
  <si>
    <t>Activités</t>
  </si>
  <si>
    <t>Autres : appelez-nous</t>
  </si>
  <si>
    <r>
      <rPr>
        <b/>
        <sz val="18"/>
        <rFont val="Arial"/>
        <family val="2"/>
      </rPr>
      <t xml:space="preserve">BAROMETRE DE LA PERFORMANCE INDUSTRIELLE 2026
Sur les résultats des exercices dits 2024 et 2025
</t>
    </r>
    <r>
      <rPr>
        <i/>
        <sz val="12"/>
        <rFont val="Arial"/>
        <family val="2"/>
      </rPr>
      <t>(ne cherchez pas à reconstituer l'année civile si votre exercice est décalé)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</si>
</sst>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0.0"/>
    <numFmt numFmtId="169" formatCode="0#&quot; &quot;##&quot; &quot;##&quot; &quot;##&quot; &quot;##"/>
    <numFmt numFmtId="170" formatCode="00000"/>
    <numFmt numFmtId="171" formatCode="#,##0.0"/>
  </numFmts>
  <fonts count="96">
    <font>
      <sz val="11"/>
      <color theme="1"/>
      <name val="Arial"/>
      <family val="2"/>
    </font>
    <font>
      <sz val="10"/>
      <name val="Arial"/>
      <family val="2"/>
    </font>
    <font>
      <b/>
      <i/>
      <sz val="10"/>
      <color indexed="10"/>
      <name val="Arial"/>
      <family val="2"/>
    </font>
    <font>
      <b/>
      <sz val="16"/>
      <name val="Arial"/>
      <family val="2"/>
    </font>
    <font>
      <b/>
      <sz val="11"/>
      <color indexed="8"/>
      <name val="Arial"/>
      <family val="2"/>
    </font>
    <font>
      <sz val="11"/>
      <color indexed="8"/>
      <name val="Arial"/>
      <family val="2"/>
    </font>
    <font>
      <b/>
      <i/>
      <sz val="14"/>
      <color indexed="8"/>
      <name val="Arial"/>
      <family val="2"/>
    </font>
    <font>
      <b/>
      <sz val="14"/>
      <color indexed="8"/>
      <name val="Arial"/>
      <family val="2"/>
    </font>
    <font>
      <b/>
      <sz val="16"/>
      <color indexed="8"/>
      <name val="Arial"/>
      <family val="2"/>
    </font>
    <font>
      <b/>
      <sz val="18"/>
      <color indexed="8"/>
      <name val="Arial"/>
      <family val="2"/>
    </font>
    <font>
      <b/>
      <i/>
      <sz val="14"/>
      <color indexed="9"/>
      <name val="Arial"/>
      <family val="2"/>
    </font>
    <font>
      <b/>
      <i/>
      <sz val="18"/>
      <color indexed="8"/>
      <name val="Arial"/>
      <family val="2"/>
    </font>
    <font>
      <sz val="11"/>
      <name val="Arial"/>
      <family val="2"/>
    </font>
    <font>
      <b/>
      <i/>
      <sz val="16"/>
      <name val="Arial"/>
      <family val="2"/>
    </font>
    <font>
      <i/>
      <sz val="12"/>
      <name val="Arial"/>
      <family val="2"/>
    </font>
    <font>
      <b/>
      <i/>
      <sz val="12"/>
      <name val="Arial"/>
      <family val="2"/>
    </font>
    <font>
      <b/>
      <i/>
      <sz val="18"/>
      <color indexed="9"/>
      <name val="Arial"/>
      <family val="2"/>
    </font>
    <font>
      <sz val="12"/>
      <name val="Arial"/>
      <family val="2"/>
    </font>
    <font>
      <b/>
      <sz val="12"/>
      <name val="Arial"/>
      <family val="2"/>
    </font>
    <font>
      <b/>
      <i/>
      <sz val="14"/>
      <name val="Arial"/>
      <family val="2"/>
    </font>
    <font>
      <b/>
      <i/>
      <sz val="11"/>
      <name val="Arial"/>
      <family val="2"/>
    </font>
    <font>
      <b/>
      <sz val="24"/>
      <color indexed="8"/>
      <name val="Arial"/>
      <family val="2"/>
    </font>
    <font>
      <i/>
      <sz val="11"/>
      <color indexed="8"/>
      <name val="Arial"/>
      <family val="2"/>
    </font>
    <font>
      <b/>
      <sz val="14"/>
      <name val="Arial"/>
      <family val="2"/>
    </font>
    <font>
      <b/>
      <sz val="24"/>
      <name val="Arial"/>
      <family val="2"/>
    </font>
    <font>
      <sz val="11"/>
      <color indexed="17"/>
      <name val="Arial"/>
      <family val="2"/>
    </font>
    <font>
      <sz val="16"/>
      <color indexed="8"/>
      <name val="Arial"/>
      <family val="2"/>
    </font>
    <font>
      <b/>
      <sz val="16"/>
      <color indexed="62"/>
      <name val="Arial"/>
      <family val="2"/>
    </font>
    <font>
      <sz val="14"/>
      <color indexed="8"/>
      <name val="Arial"/>
      <family val="2"/>
    </font>
    <font>
      <sz val="14"/>
      <color indexed="17"/>
      <name val="Arial"/>
      <family val="2"/>
    </font>
    <font>
      <b/>
      <sz val="14"/>
      <color indexed="17"/>
      <name val="Arial"/>
      <family val="2"/>
    </font>
    <font>
      <b/>
      <sz val="14"/>
      <color indexed="10"/>
      <name val="Arial"/>
      <family val="2"/>
    </font>
    <font>
      <b/>
      <sz val="11"/>
      <name val="Arial"/>
      <family val="2"/>
    </font>
    <font>
      <b/>
      <sz val="14"/>
      <color indexed="9"/>
      <name val="Arial"/>
      <family val="2"/>
    </font>
    <font>
      <b/>
      <sz val="12"/>
      <color indexed="8"/>
      <name val="Arial"/>
      <family val="2"/>
    </font>
    <font>
      <sz val="12"/>
      <color indexed="8"/>
      <name val="Arial"/>
      <family val="2"/>
    </font>
    <font>
      <b/>
      <sz val="24"/>
      <color indexed="10"/>
      <name val="Arial"/>
      <family val="2"/>
    </font>
    <font>
      <b/>
      <sz val="8"/>
      <name val="Arial"/>
      <family val="2"/>
    </font>
    <font>
      <sz val="10"/>
      <color indexed="8"/>
      <name val="Arial"/>
      <family val="2"/>
    </font>
    <font>
      <b/>
      <sz val="10"/>
      <color indexed="8"/>
      <name val="Arial"/>
      <family val="2"/>
    </font>
    <font>
      <u/>
      <sz val="12"/>
      <name val="Arial"/>
      <family val="2"/>
    </font>
    <font>
      <b/>
      <sz val="18"/>
      <name val="Arial"/>
      <family val="2"/>
    </font>
    <font>
      <b/>
      <u/>
      <sz val="12"/>
      <color indexed="8"/>
      <name val="Arial"/>
      <family val="2"/>
    </font>
    <font>
      <b/>
      <sz val="18"/>
      <name val="Tahoma"/>
      <family val="2"/>
    </font>
    <font>
      <b/>
      <sz val="12"/>
      <color theme="0"/>
      <name val="Arial"/>
      <family val="2"/>
    </font>
    <font>
      <b/>
      <sz val="16"/>
      <color theme="0"/>
      <name val="Arial"/>
      <family val="2"/>
    </font>
    <font>
      <b/>
      <sz val="14"/>
      <color theme="0"/>
      <name val="Arial"/>
      <family val="2"/>
    </font>
    <font>
      <b/>
      <sz val="10"/>
      <name val="Arial"/>
      <family val="2"/>
    </font>
    <font>
      <b/>
      <sz val="10"/>
      <color indexed="9"/>
      <name val="Arial"/>
      <family val="2"/>
    </font>
    <font>
      <b/>
      <sz val="10"/>
      <color indexed="17"/>
      <name val="Arial"/>
      <family val="2"/>
    </font>
    <font>
      <b/>
      <sz val="10"/>
      <color theme="0"/>
      <name val="Arial"/>
      <family val="2"/>
    </font>
    <font>
      <b/>
      <i/>
      <sz val="12"/>
      <color indexed="9"/>
      <name val="Arial"/>
      <family val="2"/>
    </font>
    <font>
      <b/>
      <sz val="16"/>
      <color indexed="9"/>
      <name val="Arial"/>
      <family val="2"/>
    </font>
    <font>
      <b/>
      <i/>
      <sz val="11"/>
      <color indexed="8"/>
      <name val="Arial"/>
      <family val="2"/>
    </font>
    <font>
      <b/>
      <sz val="11"/>
      <color indexed="62"/>
      <name val="Arial"/>
      <family val="2"/>
    </font>
    <font>
      <b/>
      <vertAlign val="superscript"/>
      <sz val="14"/>
      <name val="Arial"/>
      <family val="2"/>
    </font>
    <font>
      <b/>
      <sz val="20"/>
      <color indexed="9"/>
      <name val="Wingdings"/>
      <family val="2"/>
    </font>
    <font>
      <b/>
      <vertAlign val="superscript"/>
      <sz val="12"/>
      <color indexed="8"/>
      <name val="Arial"/>
      <family val="2"/>
    </font>
    <font>
      <b/>
      <sz val="9"/>
      <color indexed="8"/>
      <name val="Arial"/>
      <family val="2"/>
    </font>
    <font>
      <sz val="11"/>
      <color rgb="FF9900CC"/>
      <name val="Arial"/>
      <family val="2"/>
    </font>
    <font>
      <b/>
      <sz val="11"/>
      <color theme="0"/>
      <name val="Arial"/>
      <family val="2"/>
    </font>
    <font>
      <i/>
      <sz val="10"/>
      <name val="Arial"/>
      <family val="2"/>
    </font>
    <font>
      <i/>
      <sz val="10"/>
      <color indexed="8"/>
      <name val="Arial"/>
      <family val="2"/>
    </font>
    <font>
      <b/>
      <i/>
      <sz val="10"/>
      <color rgb="FF008000"/>
      <name val="Arial"/>
      <family val="2"/>
    </font>
    <font>
      <b/>
      <i/>
      <u/>
      <sz val="11"/>
      <name val="Arial"/>
      <family val="2"/>
    </font>
    <font>
      <b/>
      <sz val="2"/>
      <name val="Arial"/>
      <family val="2"/>
    </font>
    <font>
      <b/>
      <vertAlign val="superscript"/>
      <sz val="12"/>
      <color theme="0"/>
      <name val="Arial"/>
      <family val="2"/>
    </font>
    <font>
      <b/>
      <sz val="14"/>
      <color rgb="FFFF0000"/>
      <name val="Arial"/>
      <family val="2"/>
    </font>
    <font>
      <sz val="14"/>
      <color rgb="FFFF0000"/>
      <name val="Arial"/>
      <family val="2"/>
    </font>
    <font>
      <b/>
      <sz val="11"/>
      <color indexed="10"/>
      <name val="Arial"/>
      <family val="2"/>
    </font>
    <font>
      <sz val="11"/>
      <color theme="0"/>
      <name val="Arial"/>
      <family val="2"/>
    </font>
    <font>
      <b/>
      <sz val="10"/>
      <color rgb="FFFF0000"/>
      <name val="Arial"/>
      <family val="2"/>
    </font>
    <font>
      <u/>
      <sz val="11"/>
      <color theme="10"/>
      <name val="Arial"/>
      <family val="2"/>
    </font>
    <font>
      <b/>
      <sz val="12"/>
      <color rgb="FFFF0000"/>
      <name val="Arial"/>
      <family val="2"/>
    </font>
    <font>
      <b/>
      <sz val="10"/>
      <name val="Tahoma"/>
      <family val="2"/>
    </font>
    <font>
      <sz val="2"/>
      <color indexed="8"/>
      <name val="Arial"/>
      <family val="2"/>
    </font>
    <font>
      <b/>
      <sz val="2"/>
      <color indexed="8"/>
      <name val="Arial"/>
      <family val="2"/>
    </font>
    <font>
      <b/>
      <sz val="28"/>
      <color theme="0"/>
      <name val="Calibri"/>
      <family val="2"/>
    </font>
    <font>
      <b/>
      <i/>
      <sz val="18"/>
      <name val="Arial"/>
      <family val="2"/>
    </font>
    <font>
      <b/>
      <sz val="12"/>
      <color indexed="8"/>
      <name val="Wingdings"/>
      <family val="2"/>
    </font>
    <font>
      <b/>
      <sz val="12"/>
      <color rgb="FFC00000"/>
      <name val="Arial"/>
      <family val="2"/>
    </font>
    <font>
      <b/>
      <sz val="14"/>
      <color rgb="FFC00000"/>
      <name val="Arial"/>
      <family val="2"/>
    </font>
    <font>
      <b/>
      <i/>
      <sz val="12"/>
      <color rgb="FFC00000"/>
      <name val="Arial"/>
      <family val="2"/>
    </font>
    <font>
      <b/>
      <sz val="2"/>
      <color rgb="FFC00000"/>
      <name val="Arial"/>
      <family val="2"/>
    </font>
    <font>
      <b/>
      <vertAlign val="superscript"/>
      <sz val="12"/>
      <name val="Arial"/>
      <family val="2"/>
    </font>
    <font>
      <sz val="18"/>
      <name val="Arial"/>
      <family val="2"/>
    </font>
    <font>
      <b/>
      <i/>
      <sz val="14"/>
      <color indexed="17"/>
      <name val="Arial"/>
      <family val="2"/>
    </font>
    <font>
      <b/>
      <i/>
      <sz val="14"/>
      <color indexed="10"/>
      <name val="Arial"/>
      <family val="2"/>
    </font>
    <font>
      <b/>
      <i/>
      <sz val="12"/>
      <color indexed="8"/>
      <name val="Arial"/>
      <family val="2"/>
    </font>
    <font>
      <b/>
      <sz val="8"/>
      <color theme="0"/>
      <name val="Arial"/>
      <family val="2"/>
    </font>
    <font>
      <b/>
      <i/>
      <sz val="8"/>
      <color theme="0"/>
      <name val="Arial"/>
      <family val="2"/>
    </font>
    <font>
      <b/>
      <i/>
      <sz val="16"/>
      <color theme="0"/>
      <name val="Arial"/>
      <family val="2"/>
    </font>
    <font>
      <b/>
      <sz val="13"/>
      <color theme="0"/>
      <name val="Arial"/>
      <family val="2"/>
    </font>
    <font>
      <b/>
      <sz val="11"/>
      <color rgb="FFFF0000"/>
      <name val="Arial"/>
      <family val="2"/>
    </font>
    <font>
      <sz val="11"/>
      <color rgb="FFFF0000"/>
      <name val="Arial"/>
      <family val="2"/>
    </font>
    <font>
      <b/>
      <sz val="11"/>
      <color indexed="17"/>
      <name val="Arial"/>
      <family val="2"/>
    </font>
  </fonts>
  <fills count="25">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48"/>
        <bgColor indexed="64"/>
      </patternFill>
    </fill>
    <fill>
      <patternFill patternType="solid">
        <fgColor indexed="57"/>
        <bgColor indexed="64"/>
      </patternFill>
    </fill>
    <fill>
      <patternFill patternType="solid">
        <fgColor rgb="FFCCFFCC"/>
        <bgColor indexed="64"/>
      </patternFill>
    </fill>
    <fill>
      <patternFill patternType="solid">
        <fgColor theme="0" tint="-0.24994659260841701"/>
        <bgColor indexed="64"/>
      </patternFill>
    </fill>
    <fill>
      <patternFill patternType="solid">
        <fgColor rgb="FF808080"/>
        <bgColor indexed="64"/>
      </patternFill>
    </fill>
    <fill>
      <patternFill patternType="solid">
        <fgColor indexed="23"/>
        <bgColor indexed="64"/>
      </patternFill>
    </fill>
    <fill>
      <patternFill patternType="solid">
        <fgColor indexed="62"/>
        <bgColor indexed="64"/>
      </patternFill>
    </fill>
    <fill>
      <patternFill patternType="solid">
        <fgColor indexed="43"/>
        <bgColor indexed="64"/>
      </patternFill>
    </fill>
    <fill>
      <patternFill patternType="solid">
        <fgColor theme="8" tint="0.59996337778862885"/>
        <bgColor indexed="64"/>
      </patternFill>
    </fill>
    <fill>
      <patternFill patternType="solid">
        <fgColor theme="1"/>
        <bgColor indexed="64"/>
      </patternFill>
    </fill>
    <fill>
      <patternFill patternType="solid">
        <fgColor theme="0" tint="-0.14996795556505021"/>
        <bgColor indexed="64"/>
      </patternFill>
    </fill>
    <fill>
      <patternFill patternType="solid">
        <fgColor theme="3" tint="0.59996337778862885"/>
        <bgColor indexed="64"/>
      </patternFill>
    </fill>
    <fill>
      <patternFill patternType="solid">
        <fgColor theme="4" tint="0.59996337778862885"/>
        <bgColor indexed="64"/>
      </patternFill>
    </fill>
    <fill>
      <patternFill patternType="solid">
        <fgColor rgb="FFFFFF00"/>
        <bgColor indexed="64"/>
      </patternFill>
    </fill>
    <fill>
      <patternFill patternType="solid">
        <fgColor indexed="8"/>
        <bgColor indexed="64"/>
      </patternFill>
    </fill>
    <fill>
      <patternFill patternType="solid">
        <fgColor theme="7" tint="-0.24994659260841701"/>
        <bgColor indexed="64"/>
      </patternFill>
    </fill>
    <fill>
      <patternFill patternType="solid">
        <fgColor theme="6" tint="-0.24994659260841701"/>
        <bgColor indexed="64"/>
      </patternFill>
    </fill>
    <fill>
      <patternFill patternType="solid">
        <fgColor theme="1" tint="0.499984740745262"/>
        <bgColor indexed="64"/>
      </patternFill>
    </fill>
  </fills>
  <borders count="105">
    <border>
      <left/>
      <right/>
      <top/>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style="double">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double">
        <color auto="1"/>
      </left>
      <right/>
      <top/>
      <bottom style="thin">
        <color auto="1"/>
      </bottom>
      <diagonal/>
    </border>
    <border>
      <left style="double">
        <color auto="1"/>
      </left>
      <right/>
      <top style="thin">
        <color auto="1"/>
      </top>
      <bottom/>
      <diagonal/>
    </border>
    <border>
      <left style="double">
        <color auto="1"/>
      </left>
      <right/>
      <top style="thin">
        <color auto="1"/>
      </top>
      <bottom style="double">
        <color auto="1"/>
      </bottom>
      <diagonal/>
    </border>
    <border>
      <left style="double">
        <color auto="1"/>
      </left>
      <right/>
      <top style="double">
        <color auto="1"/>
      </top>
      <bottom style="thin">
        <color auto="1"/>
      </bottom>
      <diagonal/>
    </border>
    <border>
      <left style="double">
        <color auto="1"/>
      </left>
      <right/>
      <top style="thin">
        <color auto="1"/>
      </top>
      <bottom style="thin">
        <color auto="1"/>
      </bottom>
      <diagonal/>
    </border>
    <border>
      <left style="double">
        <color auto="1"/>
      </left>
      <right/>
      <top style="double">
        <color auto="1"/>
      </top>
      <bottom style="double">
        <color auto="1"/>
      </bottom>
      <diagonal/>
    </border>
    <border>
      <left/>
      <right style="double">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double">
        <color auto="1"/>
      </bottom>
      <diagonal/>
    </border>
    <border>
      <left style="double">
        <color auto="1"/>
      </left>
      <right style="medium">
        <color auto="1"/>
      </right>
      <top style="thin">
        <color auto="1"/>
      </top>
      <bottom style="thin">
        <color auto="1"/>
      </bottom>
      <diagonal/>
    </border>
    <border>
      <left style="double">
        <color auto="1"/>
      </left>
      <right style="medium">
        <color auto="1"/>
      </right>
      <top style="thin">
        <color auto="1"/>
      </top>
      <bottom/>
      <diagonal/>
    </border>
    <border>
      <left style="double">
        <color auto="1"/>
      </left>
      <right style="medium">
        <color auto="1"/>
      </right>
      <top style="thin">
        <color auto="1"/>
      </top>
      <bottom style="double">
        <color auto="1"/>
      </bottom>
      <diagonal/>
    </border>
    <border>
      <left style="double">
        <color auto="1"/>
      </left>
      <right style="medium">
        <color auto="1"/>
      </right>
      <top style="double">
        <color auto="1"/>
      </top>
      <bottom style="thin">
        <color auto="1"/>
      </bottom>
      <diagonal/>
    </border>
    <border>
      <left style="thin">
        <color auto="1"/>
      </left>
      <right/>
      <top/>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double">
        <color auto="1"/>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double">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style="thin">
        <color auto="1"/>
      </right>
      <top style="thin">
        <color auto="1"/>
      </top>
      <bottom style="thin">
        <color auto="1"/>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top/>
      <bottom style="double">
        <color auto="1"/>
      </bottom>
      <diagonal/>
    </border>
    <border>
      <left/>
      <right style="thin">
        <color auto="1"/>
      </right>
      <top/>
      <bottom style="double">
        <color auto="1"/>
      </bottom>
      <diagonal/>
    </border>
    <border>
      <left/>
      <right style="thin">
        <color auto="1"/>
      </right>
      <top/>
      <bottom/>
      <diagonal/>
    </border>
    <border>
      <left style="double">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double">
        <color auto="1"/>
      </bottom>
      <diagonal/>
    </border>
    <border>
      <left style="thin">
        <color auto="1"/>
      </left>
      <right style="double">
        <color auto="1"/>
      </right>
      <top style="thin">
        <color auto="1"/>
      </top>
      <bottom style="thin">
        <color auto="1"/>
      </bottom>
      <diagonal/>
    </border>
    <border>
      <left style="thin">
        <color auto="1"/>
      </left>
      <right style="double">
        <color auto="1"/>
      </right>
      <top style="double">
        <color auto="1"/>
      </top>
      <bottom style="double">
        <color auto="1"/>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double">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double">
        <color auto="1"/>
      </right>
      <top style="double">
        <color auto="1"/>
      </top>
      <bottom/>
      <diagonal/>
    </border>
    <border>
      <left style="medium">
        <color auto="1"/>
      </left>
      <right style="double">
        <color auto="1"/>
      </right>
      <top/>
      <bottom/>
      <diagonal/>
    </border>
    <border>
      <left style="medium">
        <color auto="1"/>
      </left>
      <right style="double">
        <color auto="1"/>
      </right>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double">
        <color auto="1"/>
      </left>
      <right/>
      <top style="medium">
        <color auto="1"/>
      </top>
      <bottom/>
      <diagonal/>
    </border>
    <border>
      <left style="double">
        <color auto="1"/>
      </left>
      <right/>
      <top/>
      <bottom style="double">
        <color auto="1"/>
      </bottom>
      <diagonal/>
    </border>
    <border>
      <left/>
      <right/>
      <top/>
      <bottom style="double">
        <color auto="1"/>
      </bottom>
      <diagonal/>
    </border>
    <border>
      <left/>
      <right style="thin">
        <color auto="1"/>
      </right>
      <top style="medium">
        <color auto="1"/>
      </top>
      <bottom/>
      <diagonal/>
    </border>
    <border>
      <left/>
      <right style="double">
        <color auto="1"/>
      </right>
      <top/>
      <bottom style="thin">
        <color auto="1"/>
      </bottom>
      <diagonal/>
    </border>
    <border>
      <left/>
      <right style="double">
        <color auto="1"/>
      </right>
      <top style="medium">
        <color auto="1"/>
      </top>
      <bottom/>
      <diagonal/>
    </border>
    <border>
      <left style="medium">
        <color auto="1"/>
      </left>
      <right style="double">
        <color auto="1"/>
      </right>
      <top style="medium">
        <color auto="1"/>
      </top>
      <bottom/>
      <diagonal/>
    </border>
    <border>
      <left style="double">
        <color auto="1"/>
      </left>
      <right style="double">
        <color auto="1"/>
      </right>
      <top style="medium">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medium">
        <color auto="1"/>
      </right>
      <top style="medium">
        <color auto="1"/>
      </top>
      <bottom/>
      <diagonal/>
    </border>
    <border>
      <left style="double">
        <color auto="1"/>
      </left>
      <right style="medium">
        <color auto="1"/>
      </right>
      <top/>
      <bottom/>
      <diagonal/>
    </border>
    <border>
      <left style="double">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double">
        <color auto="1"/>
      </right>
      <top style="double">
        <color auto="1"/>
      </top>
      <bottom style="double">
        <color auto="1"/>
      </bottom>
      <diagonal/>
    </border>
    <border>
      <left style="double">
        <color indexed="64"/>
      </left>
      <right style="double">
        <color indexed="64"/>
      </right>
      <top style="double">
        <color indexed="64"/>
      </top>
      <bottom style="double">
        <color indexed="64"/>
      </bottom>
      <diagonal/>
    </border>
    <border>
      <left/>
      <right style="double">
        <color auto="1"/>
      </right>
      <top style="double">
        <color auto="1"/>
      </top>
      <bottom style="thin">
        <color auto="1"/>
      </bottom>
      <diagonal/>
    </border>
    <border>
      <left/>
      <right style="double">
        <color auto="1"/>
      </right>
      <top style="thin">
        <color auto="1"/>
      </top>
      <bottom style="double">
        <color auto="1"/>
      </bottom>
      <diagonal/>
    </border>
  </borders>
  <cellStyleXfs count="9">
    <xf numFmtId="0" fontId="0"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72" fillId="0" borderId="0" applyNumberFormat="0" applyFill="0" applyBorder="0">
      <protection locked="0"/>
    </xf>
    <xf numFmtId="0" fontId="40" fillId="2" borderId="1" applyBorder="0">
      <alignment horizontal="center" vertical="center" wrapText="1"/>
    </xf>
    <xf numFmtId="0" fontId="1" fillId="0" borderId="0"/>
  </cellStyleXfs>
  <cellXfs count="469">
    <xf numFmtId="0" fontId="0" fillId="0" borderId="0" xfId="0"/>
    <xf numFmtId="0" fontId="4" fillId="0" borderId="0" xfId="0" applyFont="1"/>
    <xf numFmtId="0" fontId="5" fillId="0" borderId="0" xfId="0" applyFont="1" applyAlignment="1">
      <alignment horizontal="justify" vertical="center"/>
    </xf>
    <xf numFmtId="0" fontId="5" fillId="0" borderId="0" xfId="0" applyFont="1"/>
    <xf numFmtId="0" fontId="12" fillId="0" borderId="0" xfId="0" applyFont="1"/>
    <xf numFmtId="0" fontId="13" fillId="0" borderId="0" xfId="0" applyFont="1" applyAlignment="1">
      <alignment vertical="center"/>
    </xf>
    <xf numFmtId="0" fontId="14" fillId="0" borderId="0" xfId="0" applyFont="1" applyAlignment="1">
      <alignment horizontal="center" vertical="center" wrapText="1"/>
    </xf>
    <xf numFmtId="0" fontId="14" fillId="0" borderId="0" xfId="0" applyFont="1" applyAlignment="1">
      <alignment horizontal="center" wrapText="1"/>
    </xf>
    <xf numFmtId="0" fontId="15" fillId="0" borderId="0" xfId="0" applyFont="1" applyAlignment="1">
      <alignment horizontal="center" vertical="center" wrapText="1"/>
    </xf>
    <xf numFmtId="0" fontId="7" fillId="0" borderId="0" xfId="0" applyFont="1" applyAlignment="1">
      <alignment horizontal="center" vertical="center"/>
    </xf>
    <xf numFmtId="0" fontId="20" fillId="0" borderId="0" xfId="0" applyFont="1" applyAlignment="1">
      <alignment horizontal="justify" vertical="top" wrapText="1"/>
    </xf>
    <xf numFmtId="0" fontId="13" fillId="0" borderId="0" xfId="0" applyFont="1" applyAlignment="1">
      <alignment horizontal="center" vertical="center"/>
    </xf>
    <xf numFmtId="0" fontId="19" fillId="0" borderId="0" xfId="0" applyFont="1" applyAlignment="1">
      <alignment horizontal="center" vertical="top" wrapText="1"/>
    </xf>
    <xf numFmtId="0" fontId="8" fillId="0" borderId="0" xfId="0" applyFont="1" applyAlignment="1">
      <alignment horizontal="center" vertical="center"/>
    </xf>
    <xf numFmtId="0" fontId="6" fillId="0" borderId="0" xfId="0" applyFont="1" applyAlignment="1">
      <alignment horizontal="left" vertical="center" wrapText="1" indent="1"/>
    </xf>
    <xf numFmtId="0" fontId="17" fillId="0" borderId="0" xfId="0" applyFont="1" applyAlignment="1">
      <alignment vertical="center" wrapText="1"/>
    </xf>
    <xf numFmtId="0" fontId="8" fillId="3" borderId="2" xfId="0" applyFont="1" applyFill="1" applyBorder="1" applyAlignment="1">
      <alignment horizontal="center" vertical="center"/>
    </xf>
    <xf numFmtId="0" fontId="6" fillId="3" borderId="3" xfId="0" applyFont="1" applyFill="1" applyBorder="1" applyAlignment="1">
      <alignment horizontal="left" vertical="center" wrapText="1" indent="1"/>
    </xf>
    <xf numFmtId="0" fontId="21" fillId="0" borderId="0" xfId="0" applyFont="1" applyAlignment="1">
      <alignment vertical="top"/>
    </xf>
    <xf numFmtId="0" fontId="22" fillId="0" borderId="0" xfId="0" applyFont="1"/>
    <xf numFmtId="0" fontId="21" fillId="0" borderId="0" xfId="0" applyFont="1" applyAlignment="1">
      <alignment vertical="top" wrapText="1"/>
    </xf>
    <xf numFmtId="0" fontId="5" fillId="0" borderId="0" xfId="0" applyFont="1" applyAlignment="1">
      <alignment wrapText="1"/>
    </xf>
    <xf numFmtId="0" fontId="23" fillId="4" borderId="4" xfId="0" applyFont="1" applyFill="1" applyBorder="1" applyAlignment="1">
      <alignment horizontal="center" vertical="center" wrapText="1"/>
    </xf>
    <xf numFmtId="0" fontId="23" fillId="5" borderId="4" xfId="0" quotePrefix="1" applyFont="1" applyFill="1" applyBorder="1" applyAlignment="1">
      <alignment horizontal="center" vertical="center" wrapText="1"/>
    </xf>
    <xf numFmtId="0" fontId="23" fillId="0" borderId="0" xfId="0" applyFont="1" applyAlignment="1">
      <alignment horizontal="center" vertical="center" wrapText="1"/>
    </xf>
    <xf numFmtId="0" fontId="23" fillId="0" borderId="0" xfId="0" quotePrefix="1" applyFont="1" applyAlignment="1">
      <alignment horizontal="center" vertical="center" wrapText="1"/>
    </xf>
    <xf numFmtId="0" fontId="23" fillId="3" borderId="4" xfId="0" quotePrefix="1" applyFont="1" applyFill="1" applyBorder="1" applyAlignment="1">
      <alignment horizontal="center" vertical="center" wrapText="1"/>
    </xf>
    <xf numFmtId="0" fontId="17" fillId="0" borderId="0" xfId="0" applyFont="1" applyAlignment="1">
      <alignment horizontal="left" vertical="center" wrapText="1" indent="1"/>
    </xf>
    <xf numFmtId="0" fontId="23" fillId="3" borderId="4" xfId="0" applyFont="1" applyFill="1" applyBorder="1" applyAlignment="1">
      <alignment horizontal="center" vertical="center" wrapText="1"/>
    </xf>
    <xf numFmtId="0" fontId="17" fillId="0" borderId="0" xfId="0" applyFont="1" applyAlignment="1">
      <alignment horizontal="justify" vertical="center" wrapText="1"/>
    </xf>
    <xf numFmtId="0" fontId="18" fillId="6" borderId="5" xfId="0" applyFont="1" applyFill="1" applyBorder="1" applyAlignment="1">
      <alignment horizontal="left" vertical="center" wrapText="1" indent="1"/>
    </xf>
    <xf numFmtId="0" fontId="29" fillId="0" borderId="0" xfId="0" applyFont="1"/>
    <xf numFmtId="0" fontId="17" fillId="6" borderId="7" xfId="0" applyFont="1" applyFill="1" applyBorder="1" applyAlignment="1">
      <alignment vertical="center" wrapText="1"/>
    </xf>
    <xf numFmtId="0" fontId="17" fillId="0" borderId="9" xfId="0" applyFont="1" applyBorder="1" applyAlignment="1">
      <alignment horizontal="left" vertical="center" wrapText="1" indent="1"/>
    </xf>
    <xf numFmtId="0" fontId="17" fillId="6" borderId="7" xfId="0" applyFont="1" applyFill="1" applyBorder="1" applyAlignment="1">
      <alignment horizontal="left" vertical="center" wrapText="1"/>
    </xf>
    <xf numFmtId="0" fontId="18" fillId="6" borderId="6" xfId="0" applyFont="1" applyFill="1" applyBorder="1" applyAlignment="1">
      <alignment horizontal="left" vertical="center" wrapText="1" indent="1"/>
    </xf>
    <xf numFmtId="0" fontId="5" fillId="0" borderId="0" xfId="0" applyFont="1" applyAlignment="1">
      <alignment horizontal="center"/>
    </xf>
    <xf numFmtId="0" fontId="18" fillId="0" borderId="7" xfId="0" applyFont="1" applyBorder="1" applyAlignment="1">
      <alignment horizontal="left" vertical="center" wrapText="1" indent="1"/>
    </xf>
    <xf numFmtId="0" fontId="17" fillId="0" borderId="7" xfId="0" applyFont="1" applyBorder="1" applyAlignment="1">
      <alignment vertical="center" wrapText="1"/>
    </xf>
    <xf numFmtId="0" fontId="10" fillId="7" borderId="4"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8" fillId="0" borderId="0" xfId="0" applyFont="1" applyAlignment="1">
      <alignment vertical="center"/>
    </xf>
    <xf numFmtId="0" fontId="26" fillId="0" borderId="0" xfId="0" applyFont="1" applyAlignment="1">
      <alignment horizontal="center"/>
    </xf>
    <xf numFmtId="0" fontId="38" fillId="0" borderId="0" xfId="0" applyFont="1" applyAlignment="1">
      <alignment wrapText="1"/>
    </xf>
    <xf numFmtId="0" fontId="38" fillId="0" borderId="0" xfId="0" applyFont="1" applyAlignment="1">
      <alignment vertical="center" wrapText="1"/>
    </xf>
    <xf numFmtId="0" fontId="39" fillId="0" borderId="0" xfId="0" applyFont="1" applyAlignment="1">
      <alignment vertical="center" wrapText="1"/>
    </xf>
    <xf numFmtId="0" fontId="40" fillId="0" borderId="6" xfId="0" applyFont="1" applyBorder="1" applyAlignment="1">
      <alignment horizontal="left" vertical="center" wrapText="1" indent="1"/>
    </xf>
    <xf numFmtId="0" fontId="28" fillId="0" borderId="0" xfId="0" applyFont="1"/>
    <xf numFmtId="0" fontId="26" fillId="0" borderId="0" xfId="0" applyFont="1" applyAlignment="1">
      <alignment vertical="center"/>
    </xf>
    <xf numFmtId="0" fontId="7" fillId="0" borderId="0" xfId="0" applyFont="1"/>
    <xf numFmtId="0" fontId="6" fillId="0" borderId="0" xfId="0" applyFont="1"/>
    <xf numFmtId="0" fontId="36" fillId="0" borderId="0" xfId="0" applyFont="1" applyAlignment="1">
      <alignment horizontal="left" vertical="top"/>
    </xf>
    <xf numFmtId="0" fontId="2" fillId="0" borderId="0" xfId="8" applyFont="1" applyAlignment="1">
      <alignment vertical="center"/>
    </xf>
    <xf numFmtId="0" fontId="2" fillId="0" borderId="0" xfId="8" applyFont="1" applyAlignment="1">
      <alignment horizontal="center" vertical="center"/>
    </xf>
    <xf numFmtId="0" fontId="28" fillId="0" borderId="0" xfId="0" applyFont="1" applyProtection="1">
      <protection locked="0"/>
    </xf>
    <xf numFmtId="0" fontId="5" fillId="0" borderId="0" xfId="0" applyFont="1" applyProtection="1">
      <protection locked="0"/>
    </xf>
    <xf numFmtId="0" fontId="8" fillId="0" borderId="0" xfId="0" applyFont="1" applyAlignment="1" applyProtection="1">
      <alignment vertical="center"/>
      <protection locked="0"/>
    </xf>
    <xf numFmtId="0" fontId="5" fillId="0" borderId="0" xfId="0" applyFont="1" applyAlignment="1" applyProtection="1">
      <alignment vertical="center"/>
      <protection locked="0"/>
    </xf>
    <xf numFmtId="0" fontId="28" fillId="0" borderId="0" xfId="0" applyFont="1" applyAlignment="1" applyProtection="1">
      <alignment horizontal="center"/>
      <protection locked="0"/>
    </xf>
    <xf numFmtId="0" fontId="28" fillId="0" borderId="0" xfId="0" applyFont="1" applyAlignment="1" applyProtection="1">
      <alignment wrapText="1"/>
      <protection locked="0"/>
    </xf>
    <xf numFmtId="0" fontId="23" fillId="9" borderId="4" xfId="0" quotePrefix="1" applyFont="1" applyFill="1" applyBorder="1" applyAlignment="1">
      <alignment horizontal="center" vertical="center" wrapText="1"/>
    </xf>
    <xf numFmtId="0" fontId="23" fillId="9" borderId="4" xfId="0" applyFont="1" applyFill="1" applyBorder="1" applyAlignment="1">
      <alignment horizontal="center" vertical="center" wrapText="1"/>
    </xf>
    <xf numFmtId="0" fontId="5" fillId="10" borderId="0" xfId="0" applyFont="1" applyFill="1" applyProtection="1">
      <protection locked="0"/>
    </xf>
    <xf numFmtId="0" fontId="28" fillId="10" borderId="0" xfId="0" applyFont="1" applyFill="1" applyProtection="1">
      <protection locked="0"/>
    </xf>
    <xf numFmtId="0" fontId="35" fillId="10" borderId="0" xfId="0" applyFont="1" applyFill="1" applyProtection="1">
      <protection locked="0"/>
    </xf>
    <xf numFmtId="0" fontId="5" fillId="10" borderId="0" xfId="0" applyFont="1" applyFill="1" applyAlignment="1" applyProtection="1">
      <alignment vertical="center"/>
      <protection locked="0"/>
    </xf>
    <xf numFmtId="3" fontId="5" fillId="10" borderId="0" xfId="0" applyNumberFormat="1" applyFont="1" applyFill="1" applyAlignment="1" applyProtection="1">
      <alignment vertical="center"/>
      <protection locked="0"/>
    </xf>
    <xf numFmtId="0" fontId="5" fillId="10" borderId="0" xfId="0" applyFont="1" applyFill="1" applyAlignment="1" applyProtection="1">
      <alignment vertical="top" wrapText="1"/>
      <protection locked="0"/>
    </xf>
    <xf numFmtId="0" fontId="4" fillId="10" borderId="0" xfId="0" applyFont="1" applyFill="1" applyAlignment="1" applyProtection="1">
      <alignment vertical="top" wrapText="1"/>
      <protection locked="0"/>
    </xf>
    <xf numFmtId="0" fontId="11" fillId="0" borderId="0" xfId="0" applyFont="1" applyAlignment="1">
      <alignment vertical="top" wrapText="1"/>
    </xf>
    <xf numFmtId="0" fontId="35" fillId="0" borderId="0" xfId="0" applyFont="1" applyAlignment="1" applyProtection="1">
      <alignment vertical="center" wrapText="1"/>
      <protection locked="0"/>
    </xf>
    <xf numFmtId="0" fontId="45" fillId="11" borderId="11" xfId="0" applyFont="1" applyFill="1" applyBorder="1" applyAlignment="1">
      <alignment horizontal="center" vertical="center" wrapText="1"/>
    </xf>
    <xf numFmtId="0" fontId="45" fillId="11" borderId="12" xfId="0" applyFont="1" applyFill="1" applyBorder="1" applyAlignment="1">
      <alignment horizontal="center" vertical="center" wrapText="1"/>
    </xf>
    <xf numFmtId="0" fontId="1" fillId="0" borderId="0" xfId="0" applyFont="1" applyAlignment="1">
      <alignment vertical="center" wrapText="1"/>
    </xf>
    <xf numFmtId="0" fontId="48" fillId="12" borderId="13" xfId="0" applyFont="1" applyFill="1" applyBorder="1" applyAlignment="1">
      <alignment horizontal="center"/>
    </xf>
    <xf numFmtId="0" fontId="48" fillId="12" borderId="8" xfId="0" applyFont="1" applyFill="1" applyBorder="1" applyAlignment="1">
      <alignment horizontal="center"/>
    </xf>
    <xf numFmtId="0" fontId="48" fillId="12" borderId="14" xfId="0" applyFont="1" applyFill="1" applyBorder="1" applyAlignment="1">
      <alignment horizontal="center"/>
    </xf>
    <xf numFmtId="0" fontId="38" fillId="0" borderId="15" xfId="0" applyFont="1" applyBorder="1" applyAlignment="1">
      <alignment vertical="center"/>
    </xf>
    <xf numFmtId="0" fontId="38" fillId="0" borderId="0" xfId="0" applyFont="1" applyAlignment="1">
      <alignment vertical="center"/>
    </xf>
    <xf numFmtId="0" fontId="38" fillId="0" borderId="0" xfId="0" applyFont="1" applyAlignment="1">
      <alignment horizontal="center" vertical="center"/>
    </xf>
    <xf numFmtId="0" fontId="38" fillId="0" borderId="16" xfId="0" applyFont="1" applyBorder="1" applyAlignment="1">
      <alignment horizontal="center" vertical="center"/>
    </xf>
    <xf numFmtId="0" fontId="48" fillId="13" borderId="15" xfId="0" applyFont="1" applyFill="1" applyBorder="1" applyAlignment="1">
      <alignment horizontal="center" vertical="center" wrapText="1"/>
    </xf>
    <xf numFmtId="0" fontId="48" fillId="13" borderId="16" xfId="0" applyFont="1" applyFill="1" applyBorder="1" applyAlignment="1">
      <alignment horizontal="center" vertical="center" wrapText="1"/>
    </xf>
    <xf numFmtId="0" fontId="38" fillId="0" borderId="16" xfId="0" applyFont="1" applyBorder="1" applyAlignment="1">
      <alignment horizontal="center"/>
    </xf>
    <xf numFmtId="0" fontId="35" fillId="0" borderId="0" xfId="0" applyFont="1"/>
    <xf numFmtId="0" fontId="32" fillId="0" borderId="0" xfId="0" applyFont="1" applyAlignment="1">
      <alignment horizontal="right" vertical="center" indent="1"/>
    </xf>
    <xf numFmtId="0" fontId="5" fillId="0" borderId="0" xfId="0" applyFont="1" applyAlignment="1">
      <alignment vertical="center"/>
    </xf>
    <xf numFmtId="170" fontId="5" fillId="14" borderId="19" xfId="0" applyNumberFormat="1" applyFont="1" applyFill="1" applyBorder="1" applyAlignment="1" applyProtection="1">
      <alignment vertical="center"/>
      <protection locked="0"/>
    </xf>
    <xf numFmtId="0" fontId="35" fillId="0" borderId="0" xfId="0" applyFont="1" applyAlignment="1">
      <alignment vertical="center"/>
    </xf>
    <xf numFmtId="0" fontId="34" fillId="0" borderId="0" xfId="0" applyFont="1" applyAlignment="1">
      <alignment horizontal="right" vertical="center" indent="1"/>
    </xf>
    <xf numFmtId="0" fontId="5" fillId="0" borderId="0" xfId="0" applyFont="1" applyAlignment="1">
      <alignment horizontal="left"/>
    </xf>
    <xf numFmtId="0" fontId="5" fillId="0" borderId="0" xfId="0" applyFont="1" applyAlignment="1">
      <alignment horizontal="left" vertical="center" indent="1"/>
    </xf>
    <xf numFmtId="0" fontId="5" fillId="0" borderId="0" xfId="0" applyFont="1" applyAlignment="1">
      <alignment horizontal="left" vertical="center"/>
    </xf>
    <xf numFmtId="0" fontId="54" fillId="0" borderId="0" xfId="0" applyFont="1" applyAlignment="1">
      <alignment vertical="center"/>
    </xf>
    <xf numFmtId="0" fontId="32" fillId="0" borderId="0" xfId="0" applyFont="1" applyAlignment="1">
      <alignment horizontal="right" vertical="center"/>
    </xf>
    <xf numFmtId="0" fontId="34" fillId="6" borderId="20"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2"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5" xfId="0" applyFont="1" applyFill="1" applyBorder="1" applyAlignment="1">
      <alignment horizontal="center" vertical="center"/>
    </xf>
    <xf numFmtId="3" fontId="4" fillId="14" borderId="29" xfId="0" applyNumberFormat="1" applyFont="1" applyFill="1" applyBorder="1" applyAlignment="1" applyProtection="1">
      <alignment horizontal="center" vertical="center"/>
      <protection locked="0"/>
    </xf>
    <xf numFmtId="3" fontId="4" fillId="14" borderId="30" xfId="0" applyNumberFormat="1" applyFont="1" applyFill="1" applyBorder="1" applyAlignment="1" applyProtection="1">
      <alignment horizontal="center" vertical="center"/>
      <protection locked="0"/>
    </xf>
    <xf numFmtId="3" fontId="4" fillId="14" borderId="31" xfId="0" applyNumberFormat="1" applyFont="1" applyFill="1" applyBorder="1" applyAlignment="1" applyProtection="1">
      <alignment horizontal="center" vertical="center"/>
      <protection locked="0"/>
    </xf>
    <xf numFmtId="171" fontId="4" fillId="14" borderId="32" xfId="0" applyNumberFormat="1" applyFont="1" applyFill="1" applyBorder="1" applyAlignment="1" applyProtection="1">
      <alignment horizontal="center" vertical="center"/>
      <protection locked="0"/>
    </xf>
    <xf numFmtId="168" fontId="4" fillId="14" borderId="31" xfId="0" applyNumberFormat="1" applyFont="1" applyFill="1" applyBorder="1" applyAlignment="1" applyProtection="1">
      <alignment horizontal="center" vertical="center"/>
      <protection locked="0"/>
    </xf>
    <xf numFmtId="168" fontId="4" fillId="14" borderId="32" xfId="0" applyNumberFormat="1" applyFont="1" applyFill="1" applyBorder="1" applyAlignment="1" applyProtection="1">
      <alignment horizontal="center" vertical="center"/>
      <protection locked="0"/>
    </xf>
    <xf numFmtId="168" fontId="4" fillId="14" borderId="30" xfId="0" applyNumberFormat="1" applyFont="1" applyFill="1" applyBorder="1" applyAlignment="1" applyProtection="1">
      <alignment horizontal="center" vertical="center"/>
      <protection locked="0"/>
    </xf>
    <xf numFmtId="2" fontId="4" fillId="14" borderId="30" xfId="0" applyNumberFormat="1" applyFont="1" applyFill="1" applyBorder="1" applyAlignment="1" applyProtection="1">
      <alignment horizontal="center" vertical="center"/>
      <protection locked="0"/>
    </xf>
    <xf numFmtId="2" fontId="4" fillId="14" borderId="31" xfId="0" applyNumberFormat="1" applyFont="1" applyFill="1" applyBorder="1" applyAlignment="1" applyProtection="1">
      <alignment horizontal="center" vertical="center"/>
      <protection locked="0"/>
    </xf>
    <xf numFmtId="168" fontId="4" fillId="14" borderId="33" xfId="0" applyNumberFormat="1" applyFont="1" applyFill="1" applyBorder="1" applyAlignment="1" applyProtection="1">
      <alignment horizontal="center" vertical="center"/>
      <protection locked="0"/>
    </xf>
    <xf numFmtId="0" fontId="58" fillId="14" borderId="34" xfId="0" applyFont="1" applyFill="1" applyBorder="1" applyAlignment="1" applyProtection="1">
      <alignment horizontal="left" vertical="center" wrapText="1"/>
      <protection locked="0"/>
    </xf>
    <xf numFmtId="0" fontId="58" fillId="14" borderId="35" xfId="0" applyFont="1" applyFill="1" applyBorder="1" applyAlignment="1" applyProtection="1">
      <alignment horizontal="left" vertical="center" wrapText="1"/>
      <protection locked="0"/>
    </xf>
    <xf numFmtId="0" fontId="58" fillId="14" borderId="36" xfId="0" applyFont="1" applyFill="1" applyBorder="1" applyAlignment="1" applyProtection="1">
      <alignment horizontal="left" vertical="center" wrapText="1"/>
      <protection locked="0"/>
    </xf>
    <xf numFmtId="0" fontId="58" fillId="14" borderId="37" xfId="0" applyFont="1" applyFill="1" applyBorder="1" applyAlignment="1" applyProtection="1">
      <alignment horizontal="left" vertical="center" wrapText="1"/>
      <protection locked="0"/>
    </xf>
    <xf numFmtId="0" fontId="58" fillId="14" borderId="34" xfId="0" quotePrefix="1" applyFont="1" applyFill="1" applyBorder="1" applyAlignment="1" applyProtection="1">
      <alignment horizontal="left" vertical="center" wrapText="1"/>
      <protection locked="0"/>
    </xf>
    <xf numFmtId="0" fontId="34" fillId="0" borderId="38" xfId="0" applyFont="1" applyBorder="1" applyAlignment="1">
      <alignment horizontal="right" vertical="center" wrapText="1"/>
    </xf>
    <xf numFmtId="0" fontId="44" fillId="12" borderId="39" xfId="0" applyFont="1" applyFill="1" applyBorder="1" applyAlignment="1">
      <alignment horizontal="center" vertical="center" wrapText="1"/>
    </xf>
    <xf numFmtId="0" fontId="44" fillId="12" borderId="40" xfId="0" applyFont="1" applyFill="1" applyBorder="1" applyAlignment="1">
      <alignment horizontal="center" vertical="center" wrapText="1"/>
    </xf>
    <xf numFmtId="0" fontId="5" fillId="0" borderId="38" xfId="0" applyFont="1" applyBorder="1"/>
    <xf numFmtId="0" fontId="23" fillId="2" borderId="19" xfId="0" applyFont="1" applyFill="1" applyBorder="1" applyAlignment="1" applyProtection="1">
      <alignment horizontal="center" vertical="center"/>
      <protection locked="0"/>
    </xf>
    <xf numFmtId="0" fontId="61" fillId="0" borderId="0" xfId="0" applyFont="1" applyAlignment="1">
      <alignment horizontal="right" vertical="center"/>
    </xf>
    <xf numFmtId="0" fontId="61" fillId="0" borderId="0" xfId="0" applyFont="1" applyAlignment="1">
      <alignment horizontal="left" vertical="center"/>
    </xf>
    <xf numFmtId="0" fontId="62" fillId="0" borderId="0" xfId="0" applyFont="1" applyAlignment="1">
      <alignment vertical="center"/>
    </xf>
    <xf numFmtId="0" fontId="62" fillId="0" borderId="0" xfId="0" applyFont="1" applyAlignment="1" applyProtection="1">
      <alignment vertical="center" wrapText="1"/>
      <protection locked="0"/>
    </xf>
    <xf numFmtId="0" fontId="62" fillId="0" borderId="0" xfId="0" applyFont="1" applyAlignment="1" applyProtection="1">
      <alignment vertical="center"/>
      <protection locked="0"/>
    </xf>
    <xf numFmtId="0" fontId="62" fillId="0" borderId="0" xfId="0" applyFont="1" applyAlignment="1" applyProtection="1">
      <alignment horizontal="center" vertical="center"/>
      <protection locked="0"/>
    </xf>
    <xf numFmtId="0" fontId="62" fillId="10" borderId="0" xfId="0" applyFont="1" applyFill="1" applyAlignment="1" applyProtection="1">
      <alignment vertical="center"/>
      <protection locked="0"/>
    </xf>
    <xf numFmtId="0" fontId="70" fillId="16" borderId="0" xfId="0" applyFont="1" applyFill="1"/>
    <xf numFmtId="0" fontId="60" fillId="16" borderId="0" xfId="0" applyFont="1" applyFill="1" applyAlignment="1">
      <alignment horizontal="left" indent="1"/>
    </xf>
    <xf numFmtId="0" fontId="1" fillId="0" borderId="0" xfId="0" applyFont="1" applyAlignment="1">
      <alignment horizontal="left" indent="1"/>
    </xf>
    <xf numFmtId="0" fontId="47" fillId="17" borderId="41" xfId="0" applyFont="1" applyFill="1" applyBorder="1" applyAlignment="1">
      <alignment vertical="center" wrapText="1"/>
    </xf>
    <xf numFmtId="0" fontId="32" fillId="17" borderId="41" xfId="0" applyFont="1" applyFill="1" applyBorder="1" applyAlignment="1">
      <alignment vertical="center" wrapText="1"/>
    </xf>
    <xf numFmtId="0" fontId="18" fillId="17" borderId="42" xfId="0" applyFont="1" applyFill="1" applyBorder="1" applyAlignment="1">
      <alignment horizontal="right" vertical="center"/>
    </xf>
    <xf numFmtId="0" fontId="18" fillId="17" borderId="43" xfId="0" applyFont="1" applyFill="1" applyBorder="1" applyAlignment="1">
      <alignment horizontal="right" vertical="center"/>
    </xf>
    <xf numFmtId="0" fontId="3" fillId="17" borderId="43" xfId="0" quotePrefix="1" applyFont="1" applyFill="1" applyBorder="1" applyAlignment="1">
      <alignment horizontal="right" vertical="center" indent="1"/>
    </xf>
    <xf numFmtId="0" fontId="75" fillId="0" borderId="0" xfId="0" applyFont="1" applyAlignment="1">
      <alignment horizontal="center" vertical="center"/>
    </xf>
    <xf numFmtId="0" fontId="76" fillId="10" borderId="0" xfId="0" applyFont="1" applyFill="1" applyAlignment="1" applyProtection="1">
      <alignment horizontal="center" vertical="center" wrapText="1"/>
      <protection locked="0"/>
    </xf>
    <xf numFmtId="0" fontId="7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70" fillId="0" borderId="0" xfId="0" applyFont="1" applyAlignment="1">
      <alignment horizontal="left"/>
    </xf>
    <xf numFmtId="0" fontId="5" fillId="0" borderId="0" xfId="0" applyFont="1" applyAlignment="1">
      <alignment horizontal="center" vertical="top" textRotation="90"/>
    </xf>
    <xf numFmtId="0" fontId="4" fillId="0" borderId="38" xfId="0" applyFont="1" applyBorder="1" applyAlignment="1">
      <alignment vertical="center" wrapText="1"/>
    </xf>
    <xf numFmtId="0" fontId="77" fillId="0" borderId="0" xfId="0" applyFont="1" applyAlignment="1" applyProtection="1">
      <alignment horizontal="center" vertical="center"/>
      <protection locked="0"/>
    </xf>
    <xf numFmtId="0" fontId="79" fillId="0" borderId="23" xfId="0" applyFont="1" applyBorder="1" applyAlignment="1">
      <alignment horizontal="center" vertical="center"/>
    </xf>
    <xf numFmtId="0" fontId="79" fillId="0" borderId="22" xfId="0" applyFont="1" applyBorder="1" applyAlignment="1">
      <alignment horizontal="center" vertical="center"/>
    </xf>
    <xf numFmtId="0" fontId="79" fillId="0" borderId="24" xfId="0" applyFont="1" applyBorder="1" applyAlignment="1">
      <alignment horizontal="center" vertical="center"/>
    </xf>
    <xf numFmtId="0" fontId="79" fillId="0" borderId="25" xfId="0" applyFont="1" applyBorder="1" applyAlignment="1">
      <alignment horizontal="center" vertical="center"/>
    </xf>
    <xf numFmtId="0" fontId="34" fillId="6" borderId="44" xfId="0" applyFont="1" applyFill="1" applyBorder="1" applyAlignment="1">
      <alignment vertical="center"/>
    </xf>
    <xf numFmtId="0" fontId="34" fillId="6" borderId="45" xfId="0" applyFont="1" applyFill="1" applyBorder="1" applyAlignment="1">
      <alignment vertical="center"/>
    </xf>
    <xf numFmtId="0" fontId="34" fillId="6" borderId="46" xfId="0" applyFont="1" applyFill="1" applyBorder="1" applyAlignment="1">
      <alignment vertical="center"/>
    </xf>
    <xf numFmtId="0" fontId="34" fillId="6" borderId="47" xfId="0" applyFont="1" applyFill="1" applyBorder="1" applyAlignment="1">
      <alignment vertical="center"/>
    </xf>
    <xf numFmtId="0" fontId="22" fillId="6" borderId="48" xfId="0" applyFont="1" applyFill="1" applyBorder="1" applyAlignment="1">
      <alignment horizontal="right" vertical="center"/>
    </xf>
    <xf numFmtId="0" fontId="22" fillId="6" borderId="49" xfId="0" applyFont="1" applyFill="1" applyBorder="1" applyAlignment="1">
      <alignment horizontal="right" vertical="center"/>
    </xf>
    <xf numFmtId="0" fontId="22" fillId="6" borderId="50" xfId="0" applyFont="1" applyFill="1" applyBorder="1" applyAlignment="1">
      <alignment horizontal="right" vertical="center"/>
    </xf>
    <xf numFmtId="0" fontId="22" fillId="6" borderId="42" xfId="0" applyFont="1" applyFill="1" applyBorder="1" applyAlignment="1">
      <alignment horizontal="right" vertical="center"/>
    </xf>
    <xf numFmtId="0" fontId="22" fillId="6" borderId="51" xfId="0" applyFont="1" applyFill="1" applyBorder="1" applyAlignment="1">
      <alignment horizontal="right" vertical="center"/>
    </xf>
    <xf numFmtId="0" fontId="22" fillId="6" borderId="52" xfId="0" applyFont="1" applyFill="1" applyBorder="1" applyAlignment="1">
      <alignment horizontal="right" vertical="center"/>
    </xf>
    <xf numFmtId="0" fontId="22" fillId="6" borderId="1" xfId="0" applyFont="1" applyFill="1" applyBorder="1" applyAlignment="1">
      <alignment horizontal="right" vertical="center"/>
    </xf>
    <xf numFmtId="0" fontId="22" fillId="6" borderId="53" xfId="0" applyFont="1" applyFill="1" applyBorder="1" applyAlignment="1">
      <alignment horizontal="right" vertical="center"/>
    </xf>
    <xf numFmtId="0" fontId="22" fillId="6" borderId="54" xfId="0" applyFont="1" applyFill="1" applyBorder="1" applyAlignment="1">
      <alignment horizontal="right" vertical="center"/>
    </xf>
    <xf numFmtId="0" fontId="22" fillId="6" borderId="55" xfId="0" applyFont="1" applyFill="1" applyBorder="1" applyAlignment="1">
      <alignment horizontal="right" vertical="center"/>
    </xf>
    <xf numFmtId="0" fontId="48" fillId="13" borderId="13" xfId="0" applyFont="1" applyFill="1" applyBorder="1" applyAlignment="1">
      <alignment horizontal="center" vertical="center" wrapText="1"/>
    </xf>
    <xf numFmtId="0" fontId="5" fillId="0" borderId="13" xfId="0" applyFont="1" applyBorder="1" applyAlignment="1">
      <alignment vertical="center"/>
    </xf>
    <xf numFmtId="0" fontId="5" fillId="0" borderId="14" xfId="0" applyFont="1" applyBorder="1" applyAlignment="1">
      <alignment vertical="center"/>
    </xf>
    <xf numFmtId="0" fontId="48" fillId="13" borderId="13" xfId="0" applyFont="1" applyFill="1" applyBorder="1" applyAlignment="1">
      <alignment vertical="center" wrapText="1"/>
    </xf>
    <xf numFmtId="0" fontId="48" fillId="13" borderId="14" xfId="0" applyFont="1" applyFill="1" applyBorder="1" applyAlignment="1">
      <alignment vertical="center" wrapText="1"/>
    </xf>
    <xf numFmtId="3" fontId="39" fillId="18" borderId="56" xfId="0" applyNumberFormat="1" applyFont="1" applyFill="1" applyBorder="1" applyAlignment="1">
      <alignment horizontal="center" vertical="center" wrapText="1"/>
    </xf>
    <xf numFmtId="3" fontId="49" fillId="0" borderId="57" xfId="0" applyNumberFormat="1" applyFont="1" applyBorder="1" applyAlignment="1">
      <alignment horizontal="center" vertical="center"/>
    </xf>
    <xf numFmtId="171" fontId="39" fillId="18" borderId="56" xfId="0" applyNumberFormat="1" applyFont="1" applyFill="1" applyBorder="1" applyAlignment="1">
      <alignment horizontal="center" vertical="center" wrapText="1"/>
    </xf>
    <xf numFmtId="3" fontId="49" fillId="0" borderId="58" xfId="0" applyNumberFormat="1" applyFont="1" applyBorder="1" applyAlignment="1">
      <alignment horizontal="center" vertical="center"/>
    </xf>
    <xf numFmtId="3" fontId="49" fillId="0" borderId="56" xfId="0" applyNumberFormat="1" applyFont="1" applyBorder="1" applyAlignment="1">
      <alignment horizontal="center" vertical="center"/>
    </xf>
    <xf numFmtId="171" fontId="49" fillId="0" borderId="56" xfId="0" applyNumberFormat="1" applyFont="1" applyBorder="1" applyAlignment="1">
      <alignment horizontal="center" vertical="center"/>
    </xf>
    <xf numFmtId="3" fontId="49" fillId="0" borderId="60" xfId="0" applyNumberFormat="1" applyFont="1" applyBorder="1" applyAlignment="1">
      <alignment horizontal="center" vertical="center"/>
    </xf>
    <xf numFmtId="171" fontId="49" fillId="0" borderId="59" xfId="0" applyNumberFormat="1" applyFont="1" applyBorder="1" applyAlignment="1">
      <alignment horizontal="center" vertical="center"/>
    </xf>
    <xf numFmtId="3" fontId="49" fillId="0" borderId="4" xfId="0" applyNumberFormat="1" applyFont="1" applyBorder="1" applyAlignment="1">
      <alignment horizontal="center" vertical="center"/>
    </xf>
    <xf numFmtId="3" fontId="86" fillId="0" borderId="57" xfId="0" applyNumberFormat="1" applyFont="1" applyBorder="1" applyAlignment="1">
      <alignment horizontal="center" vertical="center"/>
    </xf>
    <xf numFmtId="3" fontId="87" fillId="0" borderId="61" xfId="0" applyNumberFormat="1" applyFont="1" applyBorder="1" applyAlignment="1">
      <alignment horizontal="center" vertical="center"/>
    </xf>
    <xf numFmtId="3" fontId="88" fillId="19" borderId="56" xfId="0" applyNumberFormat="1" applyFont="1" applyFill="1" applyBorder="1" applyAlignment="1">
      <alignment horizontal="center" vertical="center" wrapText="1"/>
    </xf>
    <xf numFmtId="3" fontId="88" fillId="19" borderId="27" xfId="0" applyNumberFormat="1" applyFont="1" applyFill="1" applyBorder="1" applyAlignment="1">
      <alignment horizontal="center" vertical="center" wrapText="1"/>
    </xf>
    <xf numFmtId="171" fontId="86" fillId="0" borderId="60" xfId="0" applyNumberFormat="1" applyFont="1" applyBorder="1" applyAlignment="1">
      <alignment horizontal="center" vertical="center"/>
    </xf>
    <xf numFmtId="171" fontId="87" fillId="0" borderId="28" xfId="0" applyNumberFormat="1" applyFont="1" applyBorder="1" applyAlignment="1">
      <alignment horizontal="center" vertical="center"/>
    </xf>
    <xf numFmtId="171" fontId="88" fillId="19" borderId="56" xfId="0" applyNumberFormat="1" applyFont="1" applyFill="1" applyBorder="1" applyAlignment="1">
      <alignment horizontal="center" vertical="center" wrapText="1"/>
    </xf>
    <xf numFmtId="171" fontId="88" fillId="19" borderId="27" xfId="0" applyNumberFormat="1" applyFont="1" applyFill="1" applyBorder="1" applyAlignment="1">
      <alignment horizontal="center" vertical="center" wrapText="1"/>
    </xf>
    <xf numFmtId="3" fontId="30" fillId="0" borderId="58" xfId="0" quotePrefix="1" applyNumberFormat="1" applyFont="1" applyBorder="1" applyAlignment="1">
      <alignment horizontal="center" vertical="center"/>
    </xf>
    <xf numFmtId="3" fontId="31" fillId="0" borderId="62" xfId="0" applyNumberFormat="1" applyFont="1" applyBorder="1" applyAlignment="1">
      <alignment horizontal="center" vertical="center"/>
    </xf>
    <xf numFmtId="3" fontId="34" fillId="19" borderId="56" xfId="0" applyNumberFormat="1" applyFont="1" applyFill="1" applyBorder="1" applyAlignment="1">
      <alignment horizontal="center" vertical="center" wrapText="1"/>
    </xf>
    <xf numFmtId="3" fontId="34" fillId="19" borderId="27" xfId="0" applyNumberFormat="1" applyFont="1" applyFill="1" applyBorder="1" applyAlignment="1">
      <alignment horizontal="center" vertical="center" wrapText="1"/>
    </xf>
    <xf numFmtId="3" fontId="30" fillId="0" borderId="58" xfId="0" applyNumberFormat="1" applyFont="1" applyBorder="1" applyAlignment="1">
      <alignment horizontal="center" vertical="center"/>
    </xf>
    <xf numFmtId="3" fontId="30" fillId="0" borderId="56" xfId="0" applyNumberFormat="1" applyFont="1" applyBorder="1" applyAlignment="1">
      <alignment horizontal="center" vertical="center"/>
    </xf>
    <xf numFmtId="3" fontId="31" fillId="0" borderId="27" xfId="0" applyNumberFormat="1" applyFont="1" applyBorder="1" applyAlignment="1">
      <alignment horizontal="center" vertical="center"/>
    </xf>
    <xf numFmtId="171" fontId="34" fillId="19" borderId="56" xfId="0" applyNumberFormat="1" applyFont="1" applyFill="1" applyBorder="1" applyAlignment="1">
      <alignment horizontal="center" vertical="center" wrapText="1"/>
    </xf>
    <xf numFmtId="171" fontId="34" fillId="19" borderId="27" xfId="0" applyNumberFormat="1" applyFont="1" applyFill="1" applyBorder="1" applyAlignment="1">
      <alignment horizontal="center" vertical="center" wrapText="1"/>
    </xf>
    <xf numFmtId="3" fontId="86" fillId="0" borderId="56" xfId="0" applyNumberFormat="1" applyFont="1" applyBorder="1" applyAlignment="1">
      <alignment horizontal="center" vertical="center"/>
    </xf>
    <xf numFmtId="3" fontId="87" fillId="0" borderId="27" xfId="0" applyNumberFormat="1" applyFont="1" applyBorder="1" applyAlignment="1">
      <alignment horizontal="center" vertical="center"/>
    </xf>
    <xf numFmtId="3" fontId="30" fillId="0" borderId="60" xfId="0" applyNumberFormat="1" applyFont="1" applyBorder="1" applyAlignment="1">
      <alignment horizontal="center" vertical="center"/>
    </xf>
    <xf numFmtId="3" fontId="31" fillId="0" borderId="28" xfId="0" applyNumberFormat="1" applyFont="1" applyBorder="1" applyAlignment="1">
      <alignment horizontal="center" vertical="center"/>
    </xf>
    <xf numFmtId="171" fontId="86" fillId="0" borderId="56" xfId="0" applyNumberFormat="1" applyFont="1" applyBorder="1" applyAlignment="1">
      <alignment horizontal="center" vertical="center"/>
    </xf>
    <xf numFmtId="171" fontId="87" fillId="0" borderId="27" xfId="0" applyNumberFormat="1" applyFont="1" applyBorder="1" applyAlignment="1">
      <alignment horizontal="center" vertical="center"/>
    </xf>
    <xf numFmtId="171" fontId="30" fillId="0" borderId="59" xfId="0" applyNumberFormat="1" applyFont="1" applyBorder="1" applyAlignment="1">
      <alignment horizontal="center" vertical="center"/>
    </xf>
    <xf numFmtId="171" fontId="31" fillId="0" borderId="63" xfId="0" applyNumberFormat="1" applyFont="1" applyBorder="1" applyAlignment="1">
      <alignment horizontal="center" vertical="center"/>
    </xf>
    <xf numFmtId="3" fontId="30" fillId="0" borderId="4" xfId="0" applyNumberFormat="1" applyFont="1" applyBorder="1" applyAlignment="1">
      <alignment horizontal="center" vertical="center"/>
    </xf>
    <xf numFmtId="3" fontId="31" fillId="0" borderId="6" xfId="0" applyNumberFormat="1" applyFont="1" applyBorder="1" applyAlignment="1">
      <alignment horizontal="center" vertical="center"/>
    </xf>
    <xf numFmtId="0" fontId="17" fillId="0" borderId="0" xfId="0" applyFont="1" applyAlignment="1">
      <alignment horizontal="left" indent="1"/>
    </xf>
    <xf numFmtId="0" fontId="35" fillId="0" borderId="0" xfId="0" applyFont="1" applyAlignment="1">
      <alignment horizontal="left" indent="1"/>
    </xf>
    <xf numFmtId="0" fontId="44" fillId="11" borderId="64" xfId="0" applyFont="1" applyFill="1" applyBorder="1" applyAlignment="1">
      <alignment horizontal="center" vertical="center" wrapText="1"/>
    </xf>
    <xf numFmtId="0" fontId="44" fillId="11" borderId="65" xfId="0" applyFont="1" applyFill="1" applyBorder="1" applyAlignment="1">
      <alignment horizontal="center" vertical="center" wrapText="1"/>
    </xf>
    <xf numFmtId="171" fontId="4" fillId="14" borderId="30" xfId="0" applyNumberFormat="1" applyFont="1" applyFill="1" applyBorder="1" applyAlignment="1" applyProtection="1">
      <alignment horizontal="center" vertical="center"/>
      <protection locked="0"/>
    </xf>
    <xf numFmtId="0" fontId="19" fillId="0" borderId="0" xfId="8" applyFont="1" applyAlignment="1">
      <alignment vertical="center" wrapText="1"/>
    </xf>
    <xf numFmtId="0" fontId="19" fillId="0" borderId="66" xfId="8" applyFont="1" applyBorder="1" applyAlignment="1">
      <alignment vertical="center" wrapText="1"/>
    </xf>
    <xf numFmtId="0" fontId="9" fillId="14" borderId="1" xfId="0" applyFont="1" applyFill="1" applyBorder="1" applyAlignment="1">
      <alignment horizontal="center" vertical="center" wrapText="1"/>
    </xf>
    <xf numFmtId="0" fontId="7" fillId="14" borderId="45" xfId="0" applyFont="1" applyFill="1" applyBorder="1" applyAlignment="1">
      <alignment vertical="center" wrapText="1"/>
    </xf>
    <xf numFmtId="0" fontId="53" fillId="2" borderId="53" xfId="0" applyFont="1" applyFill="1" applyBorder="1" applyAlignment="1">
      <alignment horizontal="center" vertical="center" wrapText="1"/>
    </xf>
    <xf numFmtId="0" fontId="63" fillId="0" borderId="67" xfId="0" applyFont="1" applyBorder="1" applyAlignment="1">
      <alignment horizontal="left" vertical="center"/>
    </xf>
    <xf numFmtId="0" fontId="61" fillId="0" borderId="0" xfId="0" applyFont="1" applyAlignment="1">
      <alignment vertical="center"/>
    </xf>
    <xf numFmtId="0" fontId="59" fillId="0" borderId="0" xfId="0" applyFont="1"/>
    <xf numFmtId="0" fontId="59" fillId="0" borderId="0" xfId="0" applyFont="1" applyAlignment="1">
      <alignment horizontal="center"/>
    </xf>
    <xf numFmtId="0" fontId="34" fillId="0" borderId="19" xfId="0" applyFont="1" applyBorder="1" applyAlignment="1">
      <alignment horizontal="center" vertical="center" wrapText="1"/>
    </xf>
    <xf numFmtId="0" fontId="69" fillId="0" borderId="0" xfId="0" applyFont="1" applyAlignment="1">
      <alignment horizontal="left" vertical="center"/>
    </xf>
    <xf numFmtId="0" fontId="5" fillId="0" borderId="0" xfId="0" applyFont="1" applyAlignment="1">
      <alignment vertical="center" wrapText="1"/>
    </xf>
    <xf numFmtId="0" fontId="68" fillId="0" borderId="0" xfId="0" applyFont="1" applyAlignment="1">
      <alignment vertical="center"/>
    </xf>
    <xf numFmtId="168" fontId="28" fillId="0" borderId="0" xfId="0" applyNumberFormat="1" applyFont="1" applyAlignment="1">
      <alignment horizontal="center" vertical="center"/>
    </xf>
    <xf numFmtId="0" fontId="28" fillId="0" borderId="0" xfId="0" applyFont="1" applyAlignment="1">
      <alignment horizontal="left" vertical="center" wrapText="1"/>
    </xf>
    <xf numFmtId="0" fontId="28" fillId="0" borderId="0" xfId="0" applyFont="1" applyAlignment="1">
      <alignment vertical="center" wrapText="1"/>
    </xf>
    <xf numFmtId="0" fontId="28"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center"/>
    </xf>
    <xf numFmtId="0" fontId="33" fillId="0" borderId="0" xfId="0" applyFont="1" applyAlignment="1">
      <alignment horizontal="center"/>
    </xf>
    <xf numFmtId="0" fontId="60" fillId="16" borderId="0" xfId="0" applyFont="1" applyFill="1"/>
    <xf numFmtId="0" fontId="45" fillId="16" borderId="0" xfId="0" applyFont="1" applyFill="1" applyAlignment="1">
      <alignment horizontal="center"/>
    </xf>
    <xf numFmtId="0" fontId="50" fillId="16" borderId="0" xfId="0" applyFont="1" applyFill="1" applyAlignment="1">
      <alignment wrapText="1"/>
    </xf>
    <xf numFmtId="0" fontId="60" fillId="16" borderId="0" xfId="0" applyFont="1" applyFill="1" applyAlignment="1">
      <alignment horizontal="center"/>
    </xf>
    <xf numFmtId="0" fontId="1" fillId="0" borderId="0" xfId="0" applyFont="1"/>
    <xf numFmtId="0" fontId="1" fillId="0" borderId="50" xfId="0" applyFont="1" applyBorder="1"/>
    <xf numFmtId="0" fontId="1" fillId="0" borderId="41" xfId="0" applyFont="1" applyBorder="1"/>
    <xf numFmtId="0" fontId="1" fillId="0" borderId="42" xfId="0" applyFont="1" applyBorder="1"/>
    <xf numFmtId="0" fontId="1" fillId="0" borderId="0" xfId="0" applyFont="1" applyAlignment="1">
      <alignment horizontal="right" indent="1"/>
    </xf>
    <xf numFmtId="0" fontId="1" fillId="0" borderId="0" xfId="0" applyFont="1" applyAlignment="1">
      <alignment horizontal="left"/>
    </xf>
    <xf numFmtId="0" fontId="1" fillId="0" borderId="0" xfId="0" applyFont="1" applyAlignment="1">
      <alignment wrapText="1"/>
    </xf>
    <xf numFmtId="0" fontId="1" fillId="0" borderId="0" xfId="0" applyFont="1" applyAlignment="1">
      <alignment horizontal="center"/>
    </xf>
    <xf numFmtId="0" fontId="1" fillId="10" borderId="0" xfId="0" applyFont="1" applyFill="1"/>
    <xf numFmtId="0" fontId="1" fillId="0" borderId="68" xfId="0" applyFont="1" applyBorder="1"/>
    <xf numFmtId="0" fontId="1" fillId="0" borderId="43" xfId="0" applyFont="1" applyBorder="1"/>
    <xf numFmtId="0" fontId="1" fillId="0" borderId="69" xfId="0" applyFont="1" applyBorder="1"/>
    <xf numFmtId="0" fontId="1" fillId="10" borderId="0" xfId="0" applyFont="1" applyFill="1" applyAlignment="1">
      <alignment vertical="center"/>
    </xf>
    <xf numFmtId="0" fontId="18" fillId="2" borderId="19" xfId="0" applyFont="1" applyFill="1" applyBorder="1" applyAlignment="1" applyProtection="1">
      <alignment horizontal="center" vertical="center" wrapText="1"/>
      <protection locked="0"/>
    </xf>
    <xf numFmtId="1" fontId="5" fillId="6" borderId="70" xfId="0" applyNumberFormat="1" applyFont="1" applyFill="1" applyBorder="1" applyAlignment="1">
      <alignment horizontal="center" vertical="center"/>
    </xf>
    <xf numFmtId="1" fontId="5" fillId="6" borderId="31" xfId="0" applyNumberFormat="1" applyFont="1" applyFill="1" applyBorder="1" applyAlignment="1">
      <alignment horizontal="center" vertical="center"/>
    </xf>
    <xf numFmtId="1" fontId="5" fillId="6" borderId="19" xfId="0" applyNumberFormat="1" applyFont="1" applyFill="1" applyBorder="1" applyAlignment="1">
      <alignment horizontal="center" vertical="center"/>
    </xf>
    <xf numFmtId="1" fontId="5" fillId="6" borderId="33" xfId="0" applyNumberFormat="1" applyFont="1" applyFill="1" applyBorder="1" applyAlignment="1">
      <alignment horizontal="center" vertical="center"/>
    </xf>
    <xf numFmtId="1" fontId="5" fillId="6" borderId="71" xfId="0" applyNumberFormat="1" applyFont="1" applyFill="1" applyBorder="1" applyAlignment="1">
      <alignment horizontal="center" vertical="center"/>
    </xf>
    <xf numFmtId="1" fontId="5" fillId="6" borderId="72" xfId="0" applyNumberFormat="1" applyFont="1" applyFill="1" applyBorder="1" applyAlignment="1">
      <alignment horizontal="center" vertical="center"/>
    </xf>
    <xf numFmtId="1" fontId="5" fillId="6" borderId="73" xfId="0" applyNumberFormat="1" applyFont="1" applyFill="1" applyBorder="1" applyAlignment="1">
      <alignment horizontal="center" vertical="center"/>
    </xf>
    <xf numFmtId="1" fontId="5" fillId="6" borderId="74" xfId="0" applyNumberFormat="1" applyFont="1" applyFill="1" applyBorder="1" applyAlignment="1">
      <alignment horizontal="center" vertical="center"/>
    </xf>
    <xf numFmtId="171" fontId="49" fillId="0" borderId="60" xfId="0" applyNumberFormat="1" applyFont="1" applyBorder="1" applyAlignment="1">
      <alignment horizontal="center" vertical="center"/>
    </xf>
    <xf numFmtId="1" fontId="5" fillId="17" borderId="75" xfId="0" applyNumberFormat="1" applyFont="1" applyFill="1" applyBorder="1" applyAlignment="1">
      <alignment horizontal="center" vertical="center"/>
    </xf>
    <xf numFmtId="1" fontId="5" fillId="17" borderId="76" xfId="0" applyNumberFormat="1" applyFont="1" applyFill="1" applyBorder="1" applyAlignment="1">
      <alignment horizontal="center" vertical="center"/>
    </xf>
    <xf numFmtId="1" fontId="5" fillId="17" borderId="77" xfId="0" applyNumberFormat="1" applyFont="1" applyFill="1" applyBorder="1" applyAlignment="1">
      <alignment horizontal="center" vertical="center"/>
    </xf>
    <xf numFmtId="168" fontId="5" fillId="6" borderId="72" xfId="0" applyNumberFormat="1" applyFont="1" applyFill="1" applyBorder="1" applyAlignment="1">
      <alignment horizontal="center" vertical="center"/>
    </xf>
    <xf numFmtId="168" fontId="5" fillId="17" borderId="76" xfId="0" applyNumberFormat="1" applyFont="1" applyFill="1" applyBorder="1" applyAlignment="1">
      <alignment horizontal="center" vertical="center"/>
    </xf>
    <xf numFmtId="168" fontId="5" fillId="6" borderId="39" xfId="0" applyNumberFormat="1" applyFont="1" applyFill="1" applyBorder="1" applyAlignment="1">
      <alignment horizontal="center" vertical="center"/>
    </xf>
    <xf numFmtId="168" fontId="5" fillId="6" borderId="19" xfId="0" applyNumberFormat="1" applyFont="1" applyFill="1" applyBorder="1" applyAlignment="1">
      <alignment horizontal="center" vertical="center"/>
    </xf>
    <xf numFmtId="168" fontId="5" fillId="6" borderId="73" xfId="0" applyNumberFormat="1" applyFont="1" applyFill="1" applyBorder="1" applyAlignment="1">
      <alignment horizontal="center" vertical="center"/>
    </xf>
    <xf numFmtId="168" fontId="5" fillId="17" borderId="77" xfId="0" applyNumberFormat="1" applyFont="1" applyFill="1" applyBorder="1" applyAlignment="1">
      <alignment horizontal="center" vertical="center"/>
    </xf>
    <xf numFmtId="168" fontId="5" fillId="6" borderId="31" xfId="0" applyNumberFormat="1" applyFont="1" applyFill="1" applyBorder="1" applyAlignment="1">
      <alignment horizontal="center" vertical="center"/>
    </xf>
    <xf numFmtId="2" fontId="4" fillId="14" borderId="19" xfId="0" applyNumberFormat="1" applyFont="1" applyFill="1" applyBorder="1" applyAlignment="1" applyProtection="1">
      <alignment horizontal="center" vertical="center"/>
      <protection locked="0"/>
    </xf>
    <xf numFmtId="0" fontId="34" fillId="17" borderId="71" xfId="0" applyFont="1" applyFill="1" applyBorder="1" applyAlignment="1">
      <alignment vertical="center"/>
    </xf>
    <xf numFmtId="0" fontId="52" fillId="12" borderId="45" xfId="0" applyFont="1" applyFill="1" applyBorder="1" applyAlignment="1">
      <alignment vertical="center"/>
    </xf>
    <xf numFmtId="0" fontId="52" fillId="12" borderId="53" xfId="0" applyFont="1" applyFill="1" applyBorder="1" applyAlignment="1">
      <alignment vertical="center"/>
    </xf>
    <xf numFmtId="0" fontId="38" fillId="0" borderId="0" xfId="0" applyFont="1" applyAlignment="1">
      <alignment horizontal="center"/>
    </xf>
    <xf numFmtId="3" fontId="30" fillId="0" borderId="0" xfId="0" applyNumberFormat="1" applyFont="1" applyAlignment="1">
      <alignment horizontal="center" vertical="center"/>
    </xf>
    <xf numFmtId="3" fontId="31" fillId="0" borderId="0" xfId="0" applyNumberFormat="1" applyFont="1" applyAlignment="1">
      <alignment horizontal="center" vertical="center"/>
    </xf>
    <xf numFmtId="3" fontId="34" fillId="19" borderId="0" xfId="0" applyNumberFormat="1" applyFont="1" applyFill="1" applyAlignment="1">
      <alignment horizontal="center" vertical="center" wrapText="1"/>
    </xf>
    <xf numFmtId="3" fontId="39" fillId="18" borderId="0" xfId="0" applyNumberFormat="1" applyFont="1" applyFill="1" applyAlignment="1">
      <alignment horizontal="center" vertical="center" wrapText="1"/>
    </xf>
    <xf numFmtId="3" fontId="49" fillId="0" borderId="0" xfId="0" applyNumberFormat="1" applyFont="1" applyAlignment="1">
      <alignment horizontal="center" vertical="center"/>
    </xf>
    <xf numFmtId="0" fontId="7" fillId="0" borderId="0" xfId="0" applyFont="1" applyAlignment="1">
      <alignment horizontal="left" vertical="center" indent="1"/>
    </xf>
    <xf numFmtId="0" fontId="34" fillId="0" borderId="0" xfId="0" applyFont="1" applyAlignment="1">
      <alignment horizontal="center" vertical="center"/>
    </xf>
    <xf numFmtId="0" fontId="34" fillId="0" borderId="0" xfId="0" applyFont="1" applyAlignment="1">
      <alignment vertical="center"/>
    </xf>
    <xf numFmtId="0" fontId="22" fillId="0" borderId="0" xfId="0" applyFont="1" applyAlignment="1">
      <alignment horizontal="right" vertical="center"/>
    </xf>
    <xf numFmtId="168" fontId="4" fillId="0" borderId="0" xfId="0" applyNumberFormat="1" applyFont="1" applyAlignment="1" applyProtection="1">
      <alignment horizontal="center" vertical="center"/>
      <protection locked="0"/>
    </xf>
    <xf numFmtId="1" fontId="5" fillId="0" borderId="0" xfId="0" applyNumberFormat="1" applyFont="1" applyAlignment="1">
      <alignment horizontal="center" vertical="center"/>
    </xf>
    <xf numFmtId="0" fontId="58" fillId="0" borderId="0" xfId="0" applyFont="1" applyAlignment="1" applyProtection="1">
      <alignment horizontal="left" vertical="center" wrapText="1"/>
      <protection locked="0"/>
    </xf>
    <xf numFmtId="0" fontId="7" fillId="17" borderId="101" xfId="0" applyFont="1" applyFill="1" applyBorder="1" applyAlignment="1">
      <alignment horizontal="left" vertical="center" indent="1"/>
    </xf>
    <xf numFmtId="1" fontId="5" fillId="17" borderId="25" xfId="0" applyNumberFormat="1" applyFont="1" applyFill="1" applyBorder="1" applyAlignment="1">
      <alignment horizontal="center" vertical="center"/>
    </xf>
    <xf numFmtId="0" fontId="93" fillId="0" borderId="0" xfId="0" applyFont="1" applyAlignment="1">
      <alignment horizontal="left" vertical="center"/>
    </xf>
    <xf numFmtId="0" fontId="93" fillId="0" borderId="0" xfId="0" applyFont="1" applyAlignment="1">
      <alignment vertical="center"/>
    </xf>
    <xf numFmtId="0" fontId="94" fillId="0" borderId="0" xfId="0" applyFont="1" applyAlignment="1">
      <alignment vertical="center" wrapText="1"/>
    </xf>
    <xf numFmtId="0" fontId="94" fillId="0" borderId="0" xfId="0" applyFont="1" applyAlignment="1">
      <alignment vertical="center"/>
    </xf>
    <xf numFmtId="0" fontId="94" fillId="0" borderId="0" xfId="0" applyFont="1" applyAlignment="1">
      <alignment horizontal="center" vertical="center"/>
    </xf>
    <xf numFmtId="0" fontId="95" fillId="0" borderId="0" xfId="0" applyFont="1" applyAlignment="1">
      <alignment horizontal="center" vertical="center"/>
    </xf>
    <xf numFmtId="0" fontId="69" fillId="0" borderId="0" xfId="0" applyFont="1" applyAlignment="1">
      <alignment horizontal="center" vertical="center"/>
    </xf>
    <xf numFmtId="0" fontId="4" fillId="0" borderId="0" xfId="0" applyFont="1" applyAlignment="1">
      <alignment horizontal="center" vertical="center" wrapText="1"/>
    </xf>
    <xf numFmtId="0" fontId="18" fillId="0" borderId="0" xfId="0" applyFont="1" applyAlignment="1">
      <alignment horizontal="right" vertical="center" indent="1"/>
    </xf>
    <xf numFmtId="0" fontId="18" fillId="17" borderId="42" xfId="0" applyFont="1" applyFill="1" applyBorder="1" applyAlignment="1">
      <alignment horizontal="right" vertical="center" wrapText="1"/>
    </xf>
    <xf numFmtId="0" fontId="34" fillId="17" borderId="0" xfId="0" applyFont="1" applyFill="1" applyAlignment="1">
      <alignment horizontal="right" vertical="center"/>
    </xf>
    <xf numFmtId="0" fontId="27" fillId="17" borderId="0" xfId="0" applyFont="1" applyFill="1" applyAlignment="1">
      <alignment vertical="center"/>
    </xf>
    <xf numFmtId="0" fontId="18" fillId="17" borderId="43" xfId="0" quotePrefix="1" applyFont="1" applyFill="1" applyBorder="1" applyAlignment="1">
      <alignment horizontal="right" vertical="center"/>
    </xf>
    <xf numFmtId="0" fontId="5" fillId="0" borderId="38" xfId="0" applyFont="1" applyBorder="1" applyAlignment="1">
      <alignment horizontal="center" vertical="top" textRotation="90"/>
    </xf>
    <xf numFmtId="0" fontId="4" fillId="0" borderId="0" xfId="0" applyFont="1" applyAlignment="1" applyProtection="1">
      <alignment horizontal="center" vertical="center"/>
      <protection locked="0"/>
    </xf>
    <xf numFmtId="0" fontId="39" fillId="0" borderId="0" xfId="0" applyFont="1" applyAlignment="1">
      <alignment horizontal="left" vertical="center" wrapText="1"/>
    </xf>
    <xf numFmtId="0" fontId="58" fillId="14" borderId="102" xfId="0" applyFont="1" applyFill="1" applyBorder="1" applyAlignment="1" applyProtection="1">
      <alignment horizontal="left" vertical="center" wrapText="1"/>
      <protection locked="0"/>
    </xf>
    <xf numFmtId="0" fontId="22" fillId="6" borderId="70" xfId="0" applyFont="1" applyFill="1" applyBorder="1" applyAlignment="1">
      <alignment horizontal="right" vertical="center"/>
    </xf>
    <xf numFmtId="168" fontId="4" fillId="14" borderId="70" xfId="0" applyNumberFormat="1" applyFont="1" applyFill="1" applyBorder="1" applyAlignment="1" applyProtection="1">
      <alignment horizontal="center" vertical="center"/>
      <protection locked="0"/>
    </xf>
    <xf numFmtId="0" fontId="22" fillId="6" borderId="31" xfId="0" applyFont="1" applyFill="1" applyBorder="1" applyAlignment="1">
      <alignment horizontal="right" vertical="center"/>
    </xf>
    <xf numFmtId="0" fontId="58" fillId="14" borderId="103" xfId="0" applyFont="1" applyFill="1" applyBorder="1" applyAlignment="1" applyProtection="1">
      <alignment horizontal="left" vertical="center" wrapText="1"/>
      <protection locked="0"/>
    </xf>
    <xf numFmtId="0" fontId="58" fillId="14" borderId="104" xfId="0" applyFont="1" applyFill="1" applyBorder="1" applyAlignment="1" applyProtection="1">
      <alignment horizontal="left" vertical="center" wrapText="1"/>
      <protection locked="0"/>
    </xf>
    <xf numFmtId="1" fontId="5" fillId="24" borderId="75" xfId="0" applyNumberFormat="1" applyFont="1" applyFill="1" applyBorder="1" applyAlignment="1">
      <alignment horizontal="center" vertical="center"/>
    </xf>
    <xf numFmtId="0" fontId="79" fillId="24" borderId="75" xfId="0" applyFont="1" applyFill="1" applyBorder="1" applyAlignment="1">
      <alignment horizontal="center" vertical="center"/>
    </xf>
    <xf numFmtId="1" fontId="5" fillId="24" borderId="76" xfId="0" applyNumberFormat="1" applyFont="1" applyFill="1" applyBorder="1" applyAlignment="1">
      <alignment horizontal="center" vertical="center"/>
    </xf>
    <xf numFmtId="0" fontId="79" fillId="24" borderId="76" xfId="0" applyFont="1" applyFill="1" applyBorder="1" applyAlignment="1">
      <alignment horizontal="center" vertical="center"/>
    </xf>
    <xf numFmtId="1" fontId="5" fillId="24" borderId="70" xfId="0" applyNumberFormat="1" applyFont="1" applyFill="1" applyBorder="1" applyAlignment="1">
      <alignment horizontal="center" vertical="center"/>
    </xf>
    <xf numFmtId="1" fontId="5" fillId="24" borderId="48" xfId="0" applyNumberFormat="1" applyFont="1" applyFill="1" applyBorder="1" applyAlignment="1">
      <alignment horizontal="center" vertical="center"/>
    </xf>
    <xf numFmtId="1" fontId="5" fillId="24" borderId="31" xfId="0" applyNumberFormat="1" applyFont="1" applyFill="1" applyBorder="1" applyAlignment="1">
      <alignment horizontal="center" vertical="center"/>
    </xf>
    <xf numFmtId="1" fontId="5" fillId="24" borderId="51" xfId="0" applyNumberFormat="1" applyFont="1" applyFill="1" applyBorder="1" applyAlignment="1">
      <alignment horizontal="center" vertical="center"/>
    </xf>
    <xf numFmtId="169" fontId="5" fillId="2" borderId="1" xfId="0" applyNumberFormat="1" applyFont="1" applyFill="1" applyBorder="1" applyAlignment="1" applyProtection="1">
      <alignment horizontal="center" vertical="center"/>
      <protection locked="0"/>
    </xf>
    <xf numFmtId="169" fontId="5" fillId="2" borderId="53" xfId="0" applyNumberFormat="1"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protection locked="0"/>
    </xf>
    <xf numFmtId="0" fontId="12" fillId="14" borderId="45" xfId="0" applyFont="1" applyFill="1" applyBorder="1" applyAlignment="1" applyProtection="1">
      <alignment horizontal="center" vertical="center"/>
      <protection locked="0"/>
    </xf>
    <xf numFmtId="0" fontId="12" fillId="14" borderId="53" xfId="0" applyFont="1" applyFill="1" applyBorder="1" applyAlignment="1" applyProtection="1">
      <alignment horizontal="center" vertical="center"/>
      <protection locked="0"/>
    </xf>
    <xf numFmtId="170" fontId="72" fillId="2" borderId="1" xfId="6" applyNumberFormat="1" applyFill="1" applyBorder="1" applyAlignment="1">
      <alignment horizontal="center" vertical="center"/>
      <protection locked="0"/>
    </xf>
    <xf numFmtId="170" fontId="72" fillId="2" borderId="45" xfId="6" applyNumberFormat="1" applyFill="1" applyBorder="1" applyAlignment="1">
      <alignment horizontal="center" vertical="center"/>
      <protection locked="0"/>
    </xf>
    <xf numFmtId="170" fontId="72" fillId="2" borderId="53" xfId="6" applyNumberFormat="1" applyFill="1" applyBorder="1" applyAlignment="1">
      <alignment horizontal="center" vertical="center"/>
      <protection locked="0"/>
    </xf>
    <xf numFmtId="0" fontId="34" fillId="17" borderId="78" xfId="0" applyFont="1" applyFill="1" applyBorder="1" applyAlignment="1">
      <alignment horizontal="left" vertical="center" wrapText="1"/>
    </xf>
    <xf numFmtId="0" fontId="34" fillId="17" borderId="79" xfId="0" applyFont="1" applyFill="1" applyBorder="1" applyAlignment="1">
      <alignment horizontal="left" vertical="center" wrapText="1"/>
    </xf>
    <xf numFmtId="0" fontId="34" fillId="17" borderId="40" xfId="0" applyFont="1" applyFill="1" applyBorder="1" applyAlignment="1">
      <alignment horizontal="left" vertical="center" wrapText="1"/>
    </xf>
    <xf numFmtId="0" fontId="5" fillId="0" borderId="24" xfId="0" applyFont="1" applyBorder="1" applyAlignment="1">
      <alignment horizontal="left" vertical="center"/>
    </xf>
    <xf numFmtId="0" fontId="5" fillId="0" borderId="45" xfId="0" applyFont="1" applyBorder="1" applyAlignment="1">
      <alignment horizontal="left" vertical="center"/>
    </xf>
    <xf numFmtId="0" fontId="7" fillId="17" borderId="79" xfId="0" applyFont="1" applyFill="1" applyBorder="1" applyAlignment="1">
      <alignment horizontal="center" vertical="center"/>
    </xf>
    <xf numFmtId="0" fontId="7" fillId="17" borderId="40" xfId="0" applyFont="1" applyFill="1" applyBorder="1" applyAlignment="1">
      <alignment horizontal="center" vertical="center"/>
    </xf>
    <xf numFmtId="0" fontId="7" fillId="17" borderId="82" xfId="0" applyFont="1" applyFill="1" applyBorder="1" applyAlignment="1">
      <alignment horizontal="left" vertical="center" wrapText="1" indent="1"/>
    </xf>
    <xf numFmtId="0" fontId="7" fillId="17" borderId="83" xfId="0" applyFont="1" applyFill="1" applyBorder="1" applyAlignment="1">
      <alignment horizontal="left" vertical="center" wrapText="1" indent="1"/>
    </xf>
    <xf numFmtId="0" fontId="7" fillId="17" borderId="84" xfId="0" applyFont="1" applyFill="1" applyBorder="1" applyAlignment="1">
      <alignment horizontal="left" vertical="center" wrapText="1" indent="1"/>
    </xf>
    <xf numFmtId="0" fontId="7" fillId="17" borderId="82" xfId="0" applyFont="1" applyFill="1" applyBorder="1" applyAlignment="1">
      <alignment horizontal="left" vertical="center" indent="1"/>
    </xf>
    <xf numFmtId="0" fontId="7" fillId="17" borderId="84" xfId="0" applyFont="1" applyFill="1" applyBorder="1" applyAlignment="1">
      <alignment horizontal="left" vertical="center" indent="1"/>
    </xf>
    <xf numFmtId="0" fontId="45" fillId="11" borderId="93" xfId="0" applyFont="1" applyFill="1" applyBorder="1" applyAlignment="1">
      <alignment horizontal="center" vertical="top"/>
    </xf>
    <xf numFmtId="0" fontId="45" fillId="11" borderId="83" xfId="0" applyFont="1" applyFill="1" applyBorder="1" applyAlignment="1">
      <alignment horizontal="center" vertical="top"/>
    </xf>
    <xf numFmtId="0" fontId="45" fillId="11" borderId="84" xfId="0" applyFont="1" applyFill="1" applyBorder="1" applyAlignment="1">
      <alignment horizontal="center" vertical="top"/>
    </xf>
    <xf numFmtId="0" fontId="18" fillId="0" borderId="0" xfId="0" applyFont="1" applyAlignment="1">
      <alignment horizontal="right" vertical="center" indent="1"/>
    </xf>
    <xf numFmtId="0" fontId="18" fillId="0" borderId="66" xfId="0" applyFont="1" applyBorder="1" applyAlignment="1">
      <alignment horizontal="right" vertical="center" indent="1"/>
    </xf>
    <xf numFmtId="0" fontId="5" fillId="14" borderId="1" xfId="0" applyFont="1" applyFill="1" applyBorder="1" applyAlignment="1" applyProtection="1">
      <alignment horizontal="center" vertical="center"/>
      <protection locked="0"/>
    </xf>
    <xf numFmtId="0" fontId="5" fillId="14" borderId="45" xfId="0" applyFont="1" applyFill="1" applyBorder="1" applyAlignment="1" applyProtection="1">
      <alignment horizontal="center" vertical="center"/>
      <protection locked="0"/>
    </xf>
    <xf numFmtId="0" fontId="5" fillId="14" borderId="53" xfId="0" applyFont="1" applyFill="1" applyBorder="1" applyAlignment="1" applyProtection="1">
      <alignment horizontal="center" vertical="center"/>
      <protection locked="0"/>
    </xf>
    <xf numFmtId="0" fontId="34" fillId="6" borderId="44" xfId="0" applyFont="1" applyFill="1" applyBorder="1" applyAlignment="1">
      <alignment horizontal="left" vertical="center"/>
    </xf>
    <xf numFmtId="0" fontId="34" fillId="6" borderId="49" xfId="0" applyFont="1" applyFill="1" applyBorder="1" applyAlignment="1">
      <alignment horizontal="left" vertical="center"/>
    </xf>
    <xf numFmtId="0" fontId="34" fillId="6" borderId="46" xfId="0" applyFont="1" applyFill="1" applyBorder="1" applyAlignment="1">
      <alignment horizontal="left" vertical="center"/>
    </xf>
    <xf numFmtId="0" fontId="34" fillId="6" borderId="52" xfId="0" applyFont="1" applyFill="1" applyBorder="1" applyAlignment="1">
      <alignment horizontal="left" vertical="center"/>
    </xf>
    <xf numFmtId="0" fontId="25" fillId="0" borderId="13" xfId="0" applyFont="1" applyBorder="1" applyAlignment="1">
      <alignment horizontal="center" vertical="top" wrapText="1"/>
    </xf>
    <xf numFmtId="0" fontId="25" fillId="0" borderId="14" xfId="0" applyFont="1" applyBorder="1" applyAlignment="1">
      <alignment horizontal="center" vertical="top" wrapText="1"/>
    </xf>
    <xf numFmtId="0" fontId="25" fillId="0" borderId="17" xfId="0" applyFont="1" applyBorder="1" applyAlignment="1">
      <alignment horizontal="center" vertical="top" wrapText="1"/>
    </xf>
    <xf numFmtId="0" fontId="25" fillId="0" borderId="18" xfId="0" applyFont="1" applyBorder="1" applyAlignment="1">
      <alignment horizontal="center" vertical="top" wrapText="1"/>
    </xf>
    <xf numFmtId="0" fontId="23" fillId="17" borderId="50" xfId="0" applyFont="1" applyFill="1" applyBorder="1" applyAlignment="1">
      <alignment horizontal="left" vertical="center" indent="1"/>
    </xf>
    <xf numFmtId="0" fontId="23" fillId="17" borderId="41" xfId="0" applyFont="1" applyFill="1" applyBorder="1" applyAlignment="1">
      <alignment horizontal="left" vertical="center" indent="1"/>
    </xf>
    <xf numFmtId="0" fontId="47" fillId="17" borderId="38" xfId="0" applyFont="1" applyFill="1" applyBorder="1" applyAlignment="1">
      <alignment horizontal="left" vertical="center" wrapText="1" indent="1"/>
    </xf>
    <xf numFmtId="0" fontId="47" fillId="17" borderId="0" xfId="0" applyFont="1" applyFill="1" applyAlignment="1">
      <alignment horizontal="left" vertical="center" wrapText="1" indent="1"/>
    </xf>
    <xf numFmtId="0" fontId="47" fillId="17" borderId="68" xfId="0" applyFont="1" applyFill="1" applyBorder="1" applyAlignment="1">
      <alignment horizontal="left" vertical="center" wrapText="1" indent="1"/>
    </xf>
    <xf numFmtId="0" fontId="47" fillId="17" borderId="43" xfId="0" applyFont="1" applyFill="1" applyBorder="1" applyAlignment="1">
      <alignment horizontal="left" vertical="center" wrapText="1" indent="1"/>
    </xf>
    <xf numFmtId="0" fontId="23" fillId="17" borderId="41" xfId="0" applyFont="1" applyFill="1" applyBorder="1" applyAlignment="1">
      <alignment horizontal="right" vertical="center" wrapText="1" indent="1"/>
    </xf>
    <xf numFmtId="0" fontId="23" fillId="17" borderId="0" xfId="0" applyFont="1" applyFill="1" applyAlignment="1">
      <alignment horizontal="right" vertical="center" wrapText="1" indent="1"/>
    </xf>
    <xf numFmtId="0" fontId="23" fillId="17" borderId="43" xfId="0" applyFont="1" applyFill="1" applyBorder="1" applyAlignment="1">
      <alignment horizontal="right" vertical="center" wrapText="1" indent="1"/>
    </xf>
    <xf numFmtId="0" fontId="32" fillId="0" borderId="1" xfId="0" applyFont="1" applyBorder="1" applyAlignment="1">
      <alignment horizontal="center" vertical="center" wrapText="1"/>
    </xf>
    <xf numFmtId="0" fontId="32" fillId="0" borderId="53" xfId="0" applyFont="1" applyBorder="1" applyAlignment="1">
      <alignment horizontal="center" vertical="center" wrapText="1"/>
    </xf>
    <xf numFmtId="0" fontId="45" fillId="11" borderId="10" xfId="0" applyFont="1" applyFill="1" applyBorder="1" applyAlignment="1">
      <alignment horizontal="center" vertical="center"/>
    </xf>
    <xf numFmtId="0" fontId="45" fillId="11" borderId="90" xfId="0" applyFont="1" applyFill="1" applyBorder="1" applyAlignment="1">
      <alignment horizontal="center" vertical="center"/>
    </xf>
    <xf numFmtId="0" fontId="56" fillId="12" borderId="79" xfId="0" applyFont="1" applyFill="1" applyBorder="1" applyAlignment="1">
      <alignment horizontal="center" vertical="center"/>
    </xf>
    <xf numFmtId="0" fontId="56" fillId="12" borderId="40" xfId="0" applyFont="1" applyFill="1" applyBorder="1" applyAlignment="1">
      <alignment horizontal="center" vertical="center"/>
    </xf>
    <xf numFmtId="0" fontId="45" fillId="11" borderId="67" xfId="0" applyFont="1" applyFill="1" applyBorder="1" applyAlignment="1">
      <alignment horizontal="center" vertical="center" wrapText="1"/>
    </xf>
    <xf numFmtId="0" fontId="45" fillId="11" borderId="0" xfId="0" applyFont="1" applyFill="1" applyAlignment="1">
      <alignment horizontal="center" vertical="center" wrapText="1"/>
    </xf>
    <xf numFmtId="0" fontId="45" fillId="11" borderId="38" xfId="0" applyFont="1" applyFill="1" applyBorder="1" applyAlignment="1">
      <alignment horizontal="center" vertical="center"/>
    </xf>
    <xf numFmtId="0" fontId="45" fillId="11" borderId="66" xfId="0" applyFont="1" applyFill="1" applyBorder="1" applyAlignment="1">
      <alignment horizontal="center" vertical="center"/>
    </xf>
    <xf numFmtId="0" fontId="92" fillId="11" borderId="38" xfId="0" applyFont="1" applyFill="1" applyBorder="1" applyAlignment="1">
      <alignment horizontal="center" vertical="center" wrapText="1"/>
    </xf>
    <xf numFmtId="0" fontId="92" fillId="11" borderId="26" xfId="0" applyFont="1" applyFill="1" applyBorder="1" applyAlignment="1">
      <alignment horizontal="center" vertical="center" wrapText="1"/>
    </xf>
    <xf numFmtId="0" fontId="46" fillId="11" borderId="87" xfId="0" applyFont="1" applyFill="1" applyBorder="1" applyAlignment="1">
      <alignment horizontal="center" vertical="top" wrapText="1"/>
    </xf>
    <xf numFmtId="0" fontId="46" fillId="11" borderId="92" xfId="0" applyFont="1" applyFill="1" applyBorder="1" applyAlignment="1">
      <alignment horizontal="center" vertical="top" wrapText="1"/>
    </xf>
    <xf numFmtId="0" fontId="46" fillId="11" borderId="67" xfId="0" applyFont="1" applyFill="1" applyBorder="1" applyAlignment="1">
      <alignment horizontal="center" vertical="top" wrapText="1"/>
    </xf>
    <xf numFmtId="0" fontId="46" fillId="11" borderId="26" xfId="0" applyFont="1" applyFill="1" applyBorder="1" applyAlignment="1">
      <alignment horizontal="center" vertical="top" wrapText="1"/>
    </xf>
    <xf numFmtId="0" fontId="38" fillId="14" borderId="50" xfId="0" applyFont="1" applyFill="1" applyBorder="1" applyAlignment="1" applyProtection="1">
      <alignment horizontal="left" vertical="center" wrapText="1"/>
      <protection locked="0"/>
    </xf>
    <xf numFmtId="0" fontId="38" fillId="14" borderId="42" xfId="0" applyFont="1" applyFill="1" applyBorder="1" applyAlignment="1" applyProtection="1">
      <alignment horizontal="left" vertical="center" wrapText="1"/>
      <protection locked="0"/>
    </xf>
    <xf numFmtId="0" fontId="38" fillId="14" borderId="38" xfId="0" applyFont="1" applyFill="1" applyBorder="1" applyAlignment="1" applyProtection="1">
      <alignment horizontal="left" vertical="center" wrapText="1"/>
      <protection locked="0"/>
    </xf>
    <xf numFmtId="0" fontId="38" fillId="14" borderId="66" xfId="0" applyFont="1" applyFill="1" applyBorder="1" applyAlignment="1" applyProtection="1">
      <alignment horizontal="left" vertical="center" wrapText="1"/>
      <protection locked="0"/>
    </xf>
    <xf numFmtId="0" fontId="38" fillId="14" borderId="68" xfId="0" applyFont="1" applyFill="1" applyBorder="1" applyAlignment="1" applyProtection="1">
      <alignment horizontal="left" vertical="center" wrapText="1"/>
      <protection locked="0"/>
    </xf>
    <xf numFmtId="0" fontId="38" fillId="14" borderId="69" xfId="0" applyFont="1" applyFill="1" applyBorder="1" applyAlignment="1" applyProtection="1">
      <alignment horizontal="left" vertical="center" wrapText="1"/>
      <protection locked="0"/>
    </xf>
    <xf numFmtId="0" fontId="38" fillId="14" borderId="1" xfId="0" applyFont="1" applyFill="1" applyBorder="1" applyAlignment="1" applyProtection="1">
      <alignment horizontal="center" vertical="center" wrapText="1"/>
      <protection locked="0"/>
    </xf>
    <xf numFmtId="0" fontId="38" fillId="14" borderId="53" xfId="0" applyFont="1" applyFill="1" applyBorder="1" applyAlignment="1" applyProtection="1">
      <alignment horizontal="center" vertical="center" wrapText="1"/>
      <protection locked="0"/>
    </xf>
    <xf numFmtId="0" fontId="61" fillId="0" borderId="0" xfId="0" applyFont="1" applyAlignment="1">
      <alignment horizontal="center" vertical="center" wrapText="1"/>
    </xf>
    <xf numFmtId="0" fontId="25" fillId="0" borderId="80" xfId="0" applyFont="1" applyBorder="1" applyAlignment="1">
      <alignment horizontal="center" vertical="top" wrapText="1"/>
    </xf>
    <xf numFmtId="0" fontId="25" fillId="0" borderId="81" xfId="0" applyFont="1" applyBorder="1" applyAlignment="1">
      <alignment horizontal="center" vertical="top" wrapText="1"/>
    </xf>
    <xf numFmtId="0" fontId="5" fillId="0" borderId="0" xfId="0" applyFont="1" applyAlignment="1">
      <alignment horizontal="center" vertical="center"/>
    </xf>
    <xf numFmtId="0" fontId="5" fillId="0" borderId="43" xfId="0" applyFont="1" applyBorder="1" applyAlignment="1">
      <alignment horizontal="center" vertical="center"/>
    </xf>
    <xf numFmtId="0" fontId="4" fillId="15" borderId="45" xfId="0" applyFont="1" applyFill="1" applyBorder="1" applyAlignment="1" applyProtection="1">
      <alignment horizontal="center" vertical="center"/>
      <protection locked="0"/>
    </xf>
    <xf numFmtId="0" fontId="4" fillId="15" borderId="53" xfId="0" applyFont="1" applyFill="1" applyBorder="1" applyAlignment="1" applyProtection="1">
      <alignment horizontal="center" vertical="center"/>
      <protection locked="0"/>
    </xf>
    <xf numFmtId="0" fontId="67" fillId="0" borderId="0" xfId="0" applyFont="1" applyAlignment="1">
      <alignment horizontal="right" vertical="center" wrapText="1" indent="1"/>
    </xf>
    <xf numFmtId="0" fontId="67" fillId="0" borderId="66" xfId="0" applyFont="1" applyBorder="1" applyAlignment="1">
      <alignment horizontal="right" vertical="center" wrapText="1" indent="1"/>
    </xf>
    <xf numFmtId="0" fontId="72" fillId="20" borderId="1" xfId="6" applyFill="1" applyBorder="1" applyAlignment="1">
      <alignment horizontal="center" vertical="center"/>
      <protection locked="0"/>
    </xf>
    <xf numFmtId="0" fontId="72" fillId="20" borderId="45" xfId="6" applyFill="1" applyBorder="1" applyAlignment="1">
      <alignment horizontal="center" vertical="center"/>
      <protection locked="0"/>
    </xf>
    <xf numFmtId="0" fontId="72" fillId="20" borderId="53" xfId="6" applyFill="1" applyBorder="1" applyAlignment="1">
      <alignment horizontal="center" vertical="center"/>
      <protection locked="0"/>
    </xf>
    <xf numFmtId="0" fontId="61" fillId="0" borderId="0" xfId="0" applyFont="1" applyAlignment="1">
      <alignment horizontal="right" vertical="center" wrapText="1" indent="1"/>
    </xf>
    <xf numFmtId="0" fontId="61" fillId="0" borderId="26" xfId="0" applyFont="1" applyBorder="1" applyAlignment="1">
      <alignment horizontal="right" vertical="center" wrapText="1" indent="1"/>
    </xf>
    <xf numFmtId="0" fontId="61" fillId="0" borderId="43" xfId="0" applyFont="1" applyBorder="1" applyAlignment="1">
      <alignment horizontal="right" vertical="center" wrapText="1" indent="1"/>
    </xf>
    <xf numFmtId="0" fontId="61" fillId="0" borderId="91" xfId="0" applyFont="1" applyBorder="1" applyAlignment="1">
      <alignment horizontal="right" vertical="center" wrapText="1" indent="1"/>
    </xf>
    <xf numFmtId="0" fontId="23" fillId="0" borderId="38" xfId="0" applyFont="1" applyBorder="1" applyAlignment="1">
      <alignment horizontal="right" vertical="center" wrapText="1" indent="1"/>
    </xf>
    <xf numFmtId="0" fontId="23" fillId="0" borderId="0" xfId="0" applyFont="1" applyAlignment="1">
      <alignment horizontal="right" vertical="center" wrapText="1" indent="1"/>
    </xf>
    <xf numFmtId="0" fontId="23" fillId="0" borderId="66" xfId="0" applyFont="1" applyBorder="1" applyAlignment="1">
      <alignment horizontal="right" vertical="center" wrapText="1" indent="1"/>
    </xf>
    <xf numFmtId="0" fontId="5" fillId="2" borderId="1" xfId="0" applyFont="1" applyFill="1" applyBorder="1" applyAlignment="1" applyProtection="1">
      <alignment horizontal="center" vertical="center"/>
      <protection locked="0"/>
    </xf>
    <xf numFmtId="0" fontId="5" fillId="2" borderId="45" xfId="0" applyFont="1" applyFill="1" applyBorder="1" applyAlignment="1" applyProtection="1">
      <alignment horizontal="center" vertical="center"/>
      <protection locked="0"/>
    </xf>
    <xf numFmtId="0" fontId="5" fillId="2" borderId="53" xfId="0" applyFont="1" applyFill="1" applyBorder="1" applyAlignment="1" applyProtection="1">
      <alignment horizontal="center" vertical="center"/>
      <protection locked="0"/>
    </xf>
    <xf numFmtId="0" fontId="54" fillId="2" borderId="1" xfId="0" applyFont="1" applyFill="1" applyBorder="1" applyAlignment="1" applyProtection="1">
      <alignment horizontal="center" vertical="center" wrapText="1"/>
      <protection locked="0"/>
    </xf>
    <xf numFmtId="0" fontId="54" fillId="2" borderId="45" xfId="0" applyFont="1" applyFill="1" applyBorder="1" applyAlignment="1" applyProtection="1">
      <alignment horizontal="center" vertical="center" wrapText="1"/>
      <protection locked="0"/>
    </xf>
    <xf numFmtId="0" fontId="54" fillId="2" borderId="53" xfId="0" applyFont="1" applyFill="1" applyBorder="1" applyAlignment="1" applyProtection="1">
      <alignment horizontal="center" vertical="center" wrapText="1"/>
      <protection locked="0"/>
    </xf>
    <xf numFmtId="0" fontId="15" fillId="17" borderId="1" xfId="0" applyFont="1" applyFill="1" applyBorder="1" applyAlignment="1">
      <alignment horizontal="center" vertical="center"/>
    </xf>
    <xf numFmtId="0" fontId="15" fillId="17" borderId="53" xfId="0" applyFont="1" applyFill="1" applyBorder="1" applyAlignment="1">
      <alignment horizontal="center" vertical="center"/>
    </xf>
    <xf numFmtId="0" fontId="19" fillId="0" borderId="0" xfId="8" applyFont="1" applyAlignment="1">
      <alignment horizontal="left" vertical="center" wrapText="1"/>
    </xf>
    <xf numFmtId="0" fontId="5" fillId="0" borderId="0" xfId="0" applyFont="1" applyAlignment="1" applyProtection="1">
      <alignment horizontal="left" vertical="top"/>
      <protection locked="0"/>
    </xf>
    <xf numFmtId="0" fontId="7" fillId="6" borderId="1" xfId="0" applyFont="1" applyFill="1" applyBorder="1" applyAlignment="1">
      <alignment horizontal="center" vertical="center"/>
    </xf>
    <xf numFmtId="0" fontId="7" fillId="6" borderId="53" xfId="0" applyFont="1" applyFill="1" applyBorder="1" applyAlignment="1">
      <alignment horizontal="center" vertical="center"/>
    </xf>
    <xf numFmtId="0" fontId="4" fillId="10" borderId="0" xfId="0" applyFont="1" applyFill="1" applyAlignment="1" applyProtection="1">
      <alignment horizontal="center" vertical="top" wrapText="1"/>
      <protection locked="0"/>
    </xf>
    <xf numFmtId="0" fontId="15" fillId="17" borderId="45" xfId="0" applyFont="1" applyFill="1" applyBorder="1" applyAlignment="1">
      <alignment horizontal="center" vertical="center"/>
    </xf>
    <xf numFmtId="0" fontId="51" fillId="21" borderId="1" xfId="8" applyFont="1" applyFill="1" applyBorder="1" applyAlignment="1">
      <alignment horizontal="center" vertical="center" wrapText="1"/>
    </xf>
    <xf numFmtId="0" fontId="51" fillId="21" borderId="45" xfId="8" applyFont="1" applyFill="1" applyBorder="1" applyAlignment="1">
      <alignment horizontal="center" vertical="center" wrapText="1"/>
    </xf>
    <xf numFmtId="0" fontId="51" fillId="21" borderId="53" xfId="8" applyFont="1" applyFill="1" applyBorder="1" applyAlignment="1">
      <alignment horizontal="center" vertical="center" wrapText="1"/>
    </xf>
    <xf numFmtId="0" fontId="4" fillId="15" borderId="1" xfId="0" applyFont="1" applyFill="1" applyBorder="1" applyAlignment="1" applyProtection="1">
      <alignment horizontal="center" vertical="center"/>
      <protection locked="0"/>
    </xf>
    <xf numFmtId="169" fontId="4" fillId="15" borderId="1" xfId="0" applyNumberFormat="1" applyFont="1" applyFill="1" applyBorder="1" applyAlignment="1" applyProtection="1">
      <alignment horizontal="center" vertical="center"/>
      <protection locked="0"/>
    </xf>
    <xf numFmtId="169" fontId="4" fillId="15" borderId="53" xfId="0" applyNumberFormat="1" applyFont="1" applyFill="1" applyBorder="1" applyAlignment="1" applyProtection="1">
      <alignment horizontal="center" vertical="center"/>
      <protection locked="0"/>
    </xf>
    <xf numFmtId="0" fontId="24" fillId="0" borderId="43" xfId="8" applyFont="1" applyBorder="1" applyAlignment="1">
      <alignment horizontal="center" vertical="top" wrapText="1"/>
    </xf>
    <xf numFmtId="0" fontId="18" fillId="15" borderId="1" xfId="8" applyFont="1" applyFill="1" applyBorder="1" applyAlignment="1">
      <alignment horizontal="center" vertical="center" wrapText="1"/>
    </xf>
    <xf numFmtId="0" fontId="18" fillId="15" borderId="45" xfId="8" applyFont="1" applyFill="1" applyBorder="1" applyAlignment="1">
      <alignment horizontal="center" vertical="center" wrapText="1"/>
    </xf>
    <xf numFmtId="0" fontId="18" fillId="15" borderId="53" xfId="8" applyFont="1" applyFill="1" applyBorder="1" applyAlignment="1">
      <alignment horizontal="center" vertical="center" wrapText="1"/>
    </xf>
    <xf numFmtId="0" fontId="7" fillId="0" borderId="0" xfId="0" applyFont="1" applyAlignment="1">
      <alignment horizontal="center" vertical="center"/>
    </xf>
    <xf numFmtId="0" fontId="70" fillId="0" borderId="0" xfId="0" applyFont="1" applyAlignment="1">
      <alignment horizontal="center" vertical="center" wrapText="1"/>
    </xf>
    <xf numFmtId="0" fontId="15" fillId="17" borderId="1" xfId="0" quotePrefix="1" applyFont="1" applyFill="1" applyBorder="1" applyAlignment="1">
      <alignment horizontal="center" vertical="center"/>
    </xf>
    <xf numFmtId="0" fontId="15" fillId="17" borderId="45" xfId="0" quotePrefix="1" applyFont="1" applyFill="1" applyBorder="1" applyAlignment="1">
      <alignment horizontal="center" vertical="center"/>
    </xf>
    <xf numFmtId="0" fontId="15" fillId="17" borderId="53" xfId="0" quotePrefix="1" applyFont="1" applyFill="1" applyBorder="1" applyAlignment="1">
      <alignment horizontal="center" vertical="center"/>
    </xf>
    <xf numFmtId="0" fontId="39" fillId="14" borderId="45" xfId="0" applyFont="1" applyFill="1" applyBorder="1" applyAlignment="1">
      <alignment horizontal="center" vertical="center" wrapText="1"/>
    </xf>
    <xf numFmtId="0" fontId="69" fillId="0" borderId="0" xfId="0" applyFont="1" applyAlignment="1">
      <alignment horizontal="left" vertical="center" wrapText="1"/>
    </xf>
    <xf numFmtId="0" fontId="7" fillId="17" borderId="83" xfId="0" applyFont="1" applyFill="1" applyBorder="1" applyAlignment="1">
      <alignment horizontal="left" vertical="center" indent="1"/>
    </xf>
    <xf numFmtId="0" fontId="46" fillId="11" borderId="94" xfId="0" applyFont="1" applyFill="1" applyBorder="1" applyAlignment="1">
      <alignment horizontal="center" vertical="center" textRotation="90"/>
    </xf>
    <xf numFmtId="0" fontId="46" fillId="11" borderId="95" xfId="0" applyFont="1" applyFill="1" applyBorder="1" applyAlignment="1">
      <alignment horizontal="center" vertical="center" textRotation="90"/>
    </xf>
    <xf numFmtId="0" fontId="46" fillId="11" borderId="96" xfId="0" applyFont="1" applyFill="1" applyBorder="1" applyAlignment="1">
      <alignment horizontal="center" vertical="center" textRotation="90"/>
    </xf>
    <xf numFmtId="0" fontId="45" fillId="11" borderId="97" xfId="0" applyFont="1" applyFill="1" applyBorder="1" applyAlignment="1">
      <alignment horizontal="center" vertical="center" wrapText="1"/>
    </xf>
    <xf numFmtId="0" fontId="45" fillId="11" borderId="98" xfId="0" applyFont="1" applyFill="1" applyBorder="1" applyAlignment="1">
      <alignment horizontal="center" vertical="center" wrapText="1"/>
    </xf>
    <xf numFmtId="0" fontId="45" fillId="11" borderId="99" xfId="0" applyFont="1" applyFill="1" applyBorder="1" applyAlignment="1">
      <alignment horizontal="center" vertical="center" wrapText="1"/>
    </xf>
    <xf numFmtId="0" fontId="5" fillId="0" borderId="24" xfId="0" applyFont="1" applyBorder="1" applyAlignment="1">
      <alignment horizontal="left"/>
    </xf>
    <xf numFmtId="0" fontId="5" fillId="0" borderId="45" xfId="0" applyFont="1" applyBorder="1" applyAlignment="1">
      <alignment horizontal="left"/>
    </xf>
    <xf numFmtId="0" fontId="52" fillId="12" borderId="1" xfId="0" applyFont="1" applyFill="1" applyBorder="1" applyAlignment="1">
      <alignment horizontal="center" vertical="center"/>
    </xf>
    <xf numFmtId="0" fontId="52" fillId="12" borderId="45" xfId="0" applyFont="1" applyFill="1" applyBorder="1" applyAlignment="1">
      <alignment horizontal="center" vertical="center"/>
    </xf>
    <xf numFmtId="0" fontId="56" fillId="12" borderId="85" xfId="0" applyFont="1" applyFill="1" applyBorder="1" applyAlignment="1">
      <alignment horizontal="center" vertical="center"/>
    </xf>
    <xf numFmtId="0" fontId="56" fillId="12" borderId="86" xfId="0" applyFont="1" applyFill="1" applyBorder="1" applyAlignment="1">
      <alignment horizontal="center" vertical="center"/>
    </xf>
    <xf numFmtId="0" fontId="45" fillId="11" borderId="87" xfId="0" applyFont="1" applyFill="1" applyBorder="1" applyAlignment="1">
      <alignment horizontal="center" vertical="center" wrapText="1"/>
    </xf>
    <xf numFmtId="0" fontId="45" fillId="11" borderId="8" xfId="0" applyFont="1" applyFill="1" applyBorder="1" applyAlignment="1">
      <alignment horizontal="center" vertical="center" wrapText="1"/>
    </xf>
    <xf numFmtId="0" fontId="80" fillId="17" borderId="88" xfId="0" applyFont="1" applyFill="1" applyBorder="1" applyAlignment="1">
      <alignment horizontal="center" vertical="center" wrapText="1"/>
    </xf>
    <xf numFmtId="0" fontId="80" fillId="17" borderId="89" xfId="0" applyFont="1" applyFill="1" applyBorder="1" applyAlignment="1">
      <alignment horizontal="center" vertical="center" wrapText="1"/>
    </xf>
    <xf numFmtId="0" fontId="45" fillId="22" borderId="17" xfId="0" applyFont="1" applyFill="1" applyBorder="1" applyAlignment="1">
      <alignment horizontal="center" vertical="center"/>
    </xf>
    <xf numFmtId="0" fontId="45" fillId="22" borderId="9" xfId="0" applyFont="1" applyFill="1" applyBorder="1" applyAlignment="1">
      <alignment horizontal="center" vertical="center"/>
    </xf>
    <xf numFmtId="0" fontId="45" fillId="23" borderId="9" xfId="0" applyFont="1" applyFill="1" applyBorder="1" applyAlignment="1">
      <alignment horizontal="center" vertical="center"/>
    </xf>
    <xf numFmtId="0" fontId="9" fillId="0" borderId="0" xfId="0" applyFont="1" applyAlignment="1">
      <alignment horizontal="left" vertical="top" wrapText="1"/>
    </xf>
    <xf numFmtId="0" fontId="18" fillId="6" borderId="5" xfId="0" applyFont="1" applyFill="1" applyBorder="1" applyAlignment="1">
      <alignment horizontal="left" vertical="center" wrapText="1" indent="1"/>
    </xf>
    <xf numFmtId="0" fontId="18" fillId="6" borderId="7" xfId="0" applyFont="1" applyFill="1" applyBorder="1" applyAlignment="1">
      <alignment horizontal="left" vertical="center" wrapText="1" indent="1"/>
    </xf>
    <xf numFmtId="0" fontId="18" fillId="6" borderId="3" xfId="0" applyFont="1" applyFill="1" applyBorder="1" applyAlignment="1">
      <alignment horizontal="left" vertical="center" wrapText="1" indent="1"/>
    </xf>
    <xf numFmtId="0" fontId="17" fillId="6" borderId="7" xfId="0" applyFont="1" applyFill="1" applyBorder="1" applyAlignment="1">
      <alignment horizontal="left" vertical="center" wrapText="1" indent="1"/>
    </xf>
    <xf numFmtId="0" fontId="17" fillId="6" borderId="3" xfId="0" applyFont="1" applyFill="1" applyBorder="1" applyAlignment="1">
      <alignment horizontal="left" vertical="center" wrapText="1" indent="1"/>
    </xf>
    <xf numFmtId="0" fontId="35" fillId="0" borderId="7" xfId="0" applyFont="1" applyBorder="1" applyAlignment="1">
      <alignment horizontal="left" vertical="center" wrapText="1" indent="1"/>
    </xf>
    <xf numFmtId="0" fontId="35" fillId="0" borderId="3" xfId="0" applyFont="1" applyBorder="1" applyAlignment="1">
      <alignment horizontal="left" vertical="center" wrapText="1" indent="1"/>
    </xf>
    <xf numFmtId="0" fontId="16" fillId="12" borderId="2" xfId="0" applyFont="1" applyFill="1" applyBorder="1" applyAlignment="1">
      <alignment horizontal="center" vertical="center"/>
    </xf>
    <xf numFmtId="0" fontId="16" fillId="12" borderId="3" xfId="0" applyFont="1" applyFill="1" applyBorder="1" applyAlignment="1">
      <alignment horizontal="center" vertical="center"/>
    </xf>
    <xf numFmtId="0" fontId="16" fillId="7" borderId="100"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36" fillId="0" borderId="0" xfId="0" applyFont="1" applyAlignment="1">
      <alignment horizontal="left" vertical="top" wrapText="1"/>
    </xf>
  </cellXfs>
  <cellStyles count="9">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Lien hypertexte" xfId="6" xr:uid="{00000000-0005-0000-0000-000004000000}"/>
    <cellStyle name="mail" xfId="7" xr:uid="{00000000-0005-0000-0000-000005000000}"/>
    <cellStyle name="Normal" xfId="0" builtinId="0"/>
    <cellStyle name="Normal 2" xfId="8" xr:uid="{00000000-0005-0000-0000-000007000000}"/>
    <cellStyle name="Percent" xfId="1" xr:uid="{00000000-0005-0000-0000-000008000000}"/>
  </cellStyles>
  <dxfs count="28">
    <dxf>
      <fill>
        <patternFill>
          <bgColor rgb="FFFF7C80"/>
        </patternFill>
      </fill>
    </dxf>
    <dxf>
      <fill>
        <patternFill>
          <bgColor rgb="FF92D050"/>
        </patternFill>
      </fill>
    </dxf>
    <dxf>
      <fill>
        <patternFill>
          <bgColor rgb="FFFF7C80"/>
        </patternFill>
      </fill>
    </dxf>
    <dxf>
      <fill>
        <patternFill>
          <bgColor rgb="FF92D050"/>
        </patternFill>
      </fill>
    </dxf>
    <dxf>
      <fill>
        <patternFill>
          <bgColor rgb="FFFF7C80"/>
        </patternFill>
      </fill>
    </dxf>
    <dxf>
      <fill>
        <patternFill>
          <bgColor rgb="FF92D050"/>
        </patternFill>
      </fill>
    </dxf>
    <dxf>
      <fill>
        <patternFill>
          <bgColor rgb="FFFF7C80"/>
        </patternFill>
      </fill>
    </dxf>
    <dxf>
      <fill>
        <patternFill>
          <bgColor rgb="FF92D050"/>
        </patternFill>
      </fill>
    </dxf>
    <dxf>
      <fill>
        <patternFill>
          <bgColor rgb="FF92D050"/>
        </patternFill>
      </fill>
    </dxf>
    <dxf>
      <fill>
        <patternFill>
          <bgColor rgb="FFFF7C80"/>
        </patternFill>
      </fill>
    </dxf>
    <dxf>
      <fill>
        <patternFill>
          <bgColor rgb="FF92D050"/>
        </patternFill>
      </fill>
    </dxf>
    <dxf>
      <fill>
        <patternFill>
          <bgColor rgb="FFFF7C80"/>
        </patternFill>
      </fill>
    </dxf>
    <dxf>
      <fill>
        <patternFill>
          <bgColor rgb="FF92D050"/>
        </patternFill>
      </fill>
    </dxf>
    <dxf>
      <fill>
        <patternFill>
          <bgColor rgb="FFFF7C80"/>
        </patternFill>
      </fill>
    </dxf>
    <dxf>
      <fill>
        <patternFill>
          <bgColor rgb="FF92D050"/>
        </patternFill>
      </fill>
    </dxf>
    <dxf>
      <fill>
        <patternFill>
          <bgColor rgb="FFFF7C80"/>
        </patternFill>
      </fill>
    </dxf>
    <dxf>
      <fill>
        <patternFill>
          <bgColor rgb="FF92D050"/>
        </patternFill>
      </fill>
    </dxf>
    <dxf>
      <fill>
        <patternFill>
          <bgColor rgb="FFFF7C80"/>
        </patternFill>
      </fill>
    </dxf>
    <dxf>
      <fill>
        <patternFill>
          <bgColor rgb="FFFF7C80"/>
        </patternFill>
      </fill>
    </dxf>
    <dxf>
      <fill>
        <patternFill>
          <bgColor rgb="FF92D050"/>
        </patternFill>
      </fill>
    </dxf>
    <dxf>
      <fill>
        <patternFill>
          <bgColor rgb="FF92D050"/>
        </patternFill>
      </fill>
    </dxf>
    <dxf>
      <fill>
        <patternFill>
          <bgColor rgb="FFFF7C80"/>
        </patternFill>
      </fill>
    </dxf>
    <dxf>
      <fill>
        <patternFill>
          <bgColor rgb="FFFF0000"/>
        </patternFill>
      </fill>
    </dxf>
    <dxf>
      <fill>
        <patternFill>
          <bgColor rgb="FF33CC33"/>
        </patternFill>
      </fill>
    </dxf>
    <dxf>
      <fill>
        <patternFill>
          <bgColor theme="5" tint="0.39994506668294322"/>
        </patternFill>
      </fill>
    </dxf>
    <dxf>
      <fill>
        <patternFill>
          <bgColor theme="5" tint="0.39994506668294322"/>
        </patternFill>
      </fill>
    </dxf>
    <dxf>
      <fill>
        <patternFill>
          <bgColor rgb="FFFF0000"/>
        </patternFill>
      </fill>
    </dxf>
    <dxf>
      <fill>
        <patternFill>
          <bgColor rgb="FFFF505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D86E129A-A615-49A4-ABE2-2838C8D28EEC"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253434</xdr:colOff>
      <xdr:row>0</xdr:row>
      <xdr:rowOff>741651</xdr:rowOff>
    </xdr:from>
    <xdr:to>
      <xdr:col>14</xdr:col>
      <xdr:colOff>2519150</xdr:colOff>
      <xdr:row>5</xdr:row>
      <xdr:rowOff>57830</xdr:rowOff>
    </xdr:to>
    <xdr:pic>
      <xdr:nvPicPr>
        <xdr:cNvPr id="6" name="95282376-BA8E-4D6C-B1A2-706809B02829" descr="cid:D86E129A-A615-49A4-ABE2-2838C8D28EEC">
          <a:extLst>
            <a:ext uri="{FF2B5EF4-FFF2-40B4-BE49-F238E27FC236}">
              <a16:creationId xmlns:a16="http://schemas.microsoft.com/office/drawing/2014/main" id="{EB28DBC8-BDC8-46DF-9EBC-EF515D2353B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0622077" y="741651"/>
          <a:ext cx="2714752" cy="1534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2"/>
  <sheetViews>
    <sheetView showGridLines="0" tabSelected="1" zoomScale="70" zoomScaleNormal="70" zoomScaleSheetLayoutView="100" workbookViewId="0">
      <selection activeCell="O56" sqref="O56"/>
    </sheetView>
  </sheetViews>
  <sheetFormatPr baseColWidth="10" defaultColWidth="11.33203125" defaultRowHeight="20"/>
  <cols>
    <col min="1" max="1" width="23.1640625" style="3" customWidth="1"/>
    <col min="2" max="2" width="7" style="3" customWidth="1"/>
    <col min="3" max="5" width="11.6640625" style="3" customWidth="1"/>
    <col min="6" max="6" width="13" style="3" customWidth="1"/>
    <col min="7" max="7" width="11" style="3" customWidth="1"/>
    <col min="8" max="8" width="9.83203125" style="3" customWidth="1"/>
    <col min="9" max="10" width="10.83203125" style="3" customWidth="1"/>
    <col min="11" max="12" width="7.5" style="3" customWidth="1"/>
    <col min="13" max="13" width="6.6640625" style="43" customWidth="1"/>
    <col min="14" max="14" width="5.83203125" style="43" customWidth="1"/>
    <col min="15" max="15" width="36.1640625" style="44" customWidth="1"/>
    <col min="16" max="16" width="11" style="3" hidden="1" customWidth="1"/>
    <col min="17" max="17" width="11.33203125" style="3" hidden="1" customWidth="1"/>
    <col min="18" max="18" width="11.33203125" style="36" hidden="1" customWidth="1"/>
    <col min="19" max="19" width="11" style="36" hidden="1" customWidth="1"/>
    <col min="20" max="24" width="11.33203125" style="3" hidden="1" customWidth="1"/>
    <col min="25" max="46" width="11" style="3" hidden="1" customWidth="1"/>
    <col min="47" max="48" width="11.33203125" style="3" hidden="1" customWidth="1"/>
    <col min="49" max="59" width="11" style="3" hidden="1" customWidth="1"/>
    <col min="60" max="61" width="11.33203125" style="56" hidden="1" customWidth="1"/>
    <col min="62" max="64" width="11.33203125" style="56" customWidth="1"/>
    <col min="65" max="68" width="11.33203125" style="3" customWidth="1"/>
    <col min="69" max="16384" width="11.33203125" style="3"/>
  </cols>
  <sheetData>
    <row r="1" spans="1:65" ht="68.25" customHeight="1">
      <c r="A1" s="389"/>
      <c r="B1" s="389"/>
      <c r="C1" s="425" t="s">
        <v>185</v>
      </c>
      <c r="D1" s="425"/>
      <c r="E1" s="425"/>
      <c r="F1" s="425"/>
      <c r="G1" s="425"/>
      <c r="H1" s="425"/>
      <c r="I1" s="425"/>
      <c r="J1" s="425"/>
      <c r="K1" s="430"/>
      <c r="L1" s="430"/>
      <c r="M1" s="430"/>
      <c r="N1" s="430"/>
      <c r="O1" s="430"/>
      <c r="BH1" s="417" t="s">
        <v>0</v>
      </c>
      <c r="BI1" s="417"/>
      <c r="BJ1" s="3"/>
    </row>
    <row r="2" spans="1:65" s="48" customFormat="1" ht="36.75" customHeight="1">
      <c r="A2" s="389"/>
      <c r="B2" s="389"/>
      <c r="C2" s="419" t="s">
        <v>1</v>
      </c>
      <c r="D2" s="420"/>
      <c r="E2" s="420"/>
      <c r="F2" s="420"/>
      <c r="G2" s="420"/>
      <c r="H2" s="420"/>
      <c r="I2" s="420"/>
      <c r="J2" s="421"/>
      <c r="K2" s="430"/>
      <c r="L2" s="430"/>
      <c r="M2" s="430"/>
      <c r="N2" s="430"/>
      <c r="O2" s="430"/>
      <c r="P2" s="3"/>
      <c r="Q2" s="3"/>
      <c r="R2" s="36"/>
      <c r="S2" s="36"/>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69"/>
      <c r="BI2" s="69"/>
      <c r="BJ2" s="56"/>
      <c r="BK2" s="56"/>
      <c r="BL2" s="55"/>
    </row>
    <row r="3" spans="1:65" ht="37">
      <c r="A3" s="390"/>
      <c r="B3" s="390"/>
      <c r="C3" s="426" t="s">
        <v>2</v>
      </c>
      <c r="D3" s="427"/>
      <c r="E3" s="427"/>
      <c r="F3" s="427"/>
      <c r="G3" s="427"/>
      <c r="H3" s="427"/>
      <c r="I3" s="427"/>
      <c r="J3" s="428"/>
      <c r="K3" s="430"/>
      <c r="L3" s="430"/>
      <c r="M3" s="430"/>
      <c r="N3" s="430"/>
      <c r="O3" s="430"/>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8"/>
      <c r="BI3" s="138"/>
      <c r="BJ3" s="139"/>
      <c r="BK3" s="146" t="s">
        <v>3</v>
      </c>
    </row>
    <row r="4" spans="1:65" ht="18">
      <c r="A4" s="411" t="s">
        <v>4</v>
      </c>
      <c r="B4" s="412"/>
      <c r="C4" s="411" t="s">
        <v>5</v>
      </c>
      <c r="D4" s="418"/>
      <c r="E4" s="412"/>
      <c r="F4" s="411" t="s">
        <v>6</v>
      </c>
      <c r="G4" s="412"/>
      <c r="H4" s="431" t="s">
        <v>7</v>
      </c>
      <c r="I4" s="432"/>
      <c r="J4" s="432"/>
      <c r="K4" s="432"/>
      <c r="L4" s="433"/>
      <c r="M4" s="143"/>
      <c r="N4" s="429"/>
      <c r="O4" s="429"/>
      <c r="BH4" s="68"/>
      <c r="BI4" s="68"/>
    </row>
    <row r="5" spans="1:65" ht="14">
      <c r="A5" s="391" t="s">
        <v>8</v>
      </c>
      <c r="B5" s="392"/>
      <c r="C5" s="422" t="s">
        <v>9</v>
      </c>
      <c r="D5" s="391"/>
      <c r="E5" s="392"/>
      <c r="F5" s="423" t="s">
        <v>10</v>
      </c>
      <c r="G5" s="424"/>
      <c r="H5" s="422" t="s">
        <v>11</v>
      </c>
      <c r="I5" s="391"/>
      <c r="J5" s="391"/>
      <c r="K5" s="391"/>
      <c r="L5" s="392"/>
      <c r="M5" s="300"/>
      <c r="N5" s="301"/>
      <c r="O5" s="302"/>
      <c r="BH5" s="68"/>
      <c r="BI5" s="68"/>
    </row>
    <row r="6" spans="1:65" ht="9" customHeight="1">
      <c r="M6" s="143"/>
      <c r="N6" s="414"/>
      <c r="O6" s="414"/>
      <c r="BH6" s="63"/>
      <c r="BI6" s="63"/>
    </row>
    <row r="7" spans="1:65" ht="38.25" customHeight="1">
      <c r="A7" s="413" t="s">
        <v>12</v>
      </c>
      <c r="B7" s="413"/>
      <c r="C7" s="413"/>
      <c r="D7" s="413"/>
      <c r="E7" s="413"/>
      <c r="F7" s="211"/>
      <c r="G7" s="212"/>
      <c r="H7" s="213"/>
      <c r="I7" s="214" t="s">
        <v>13</v>
      </c>
      <c r="J7" s="434" t="s">
        <v>14</v>
      </c>
      <c r="K7" s="434"/>
      <c r="L7" s="215" t="s">
        <v>15</v>
      </c>
      <c r="M7" s="144"/>
      <c r="N7" s="414"/>
      <c r="O7" s="414"/>
      <c r="P7" s="53"/>
      <c r="R7" s="54"/>
      <c r="S7" s="54"/>
      <c r="AA7" s="53"/>
      <c r="AX7" s="53"/>
      <c r="BH7" s="63"/>
      <c r="BI7" s="63"/>
      <c r="BM7"/>
    </row>
    <row r="8" spans="1:65" ht="8.25" customHeight="1">
      <c r="M8" s="91"/>
      <c r="N8" s="414"/>
      <c r="O8" s="414"/>
      <c r="BH8" s="63"/>
      <c r="BI8" s="63"/>
    </row>
    <row r="9" spans="1:65" ht="18">
      <c r="A9" s="340" t="s">
        <v>16</v>
      </c>
      <c r="B9" s="341"/>
      <c r="C9" s="342"/>
      <c r="D9" s="343"/>
      <c r="E9" s="344"/>
      <c r="F9" s="120"/>
      <c r="G9" s="340" t="s">
        <v>17</v>
      </c>
      <c r="H9" s="341"/>
      <c r="I9" s="319"/>
      <c r="J9" s="320"/>
      <c r="K9" s="320"/>
      <c r="L9" s="321"/>
      <c r="M9" s="91"/>
      <c r="N9" s="414"/>
      <c r="O9" s="414"/>
      <c r="BH9" s="64"/>
      <c r="BI9" s="64"/>
    </row>
    <row r="10" spans="1:65" ht="8.25" customHeight="1">
      <c r="A10" s="86"/>
      <c r="B10" s="86"/>
      <c r="C10" s="87"/>
      <c r="D10" s="87"/>
      <c r="E10" s="87"/>
      <c r="F10" s="87"/>
      <c r="G10" s="87"/>
      <c r="H10" s="87"/>
      <c r="I10" s="87"/>
      <c r="J10" s="87"/>
      <c r="K10" s="92"/>
      <c r="L10" s="87"/>
      <c r="M10" s="91"/>
      <c r="N10" s="3"/>
      <c r="O10" s="3"/>
      <c r="BH10" s="63"/>
      <c r="BI10" s="63"/>
    </row>
    <row r="11" spans="1:65" s="87" customFormat="1">
      <c r="A11" s="340" t="s">
        <v>18</v>
      </c>
      <c r="B11" s="341"/>
      <c r="C11" s="342"/>
      <c r="D11" s="343"/>
      <c r="E11" s="343"/>
      <c r="F11" s="344"/>
      <c r="G11" s="49"/>
      <c r="H11" s="49"/>
      <c r="I11" s="49"/>
      <c r="J11" s="49"/>
      <c r="K11" s="90" t="s">
        <v>19</v>
      </c>
      <c r="L11" s="88"/>
      <c r="M11" s="93"/>
      <c r="N11" s="415" t="s">
        <v>20</v>
      </c>
      <c r="O11" s="416"/>
      <c r="R11" s="140"/>
      <c r="S11" s="140"/>
      <c r="BH11" s="64"/>
      <c r="BI11" s="64"/>
      <c r="BJ11" s="58"/>
      <c r="BK11" s="58"/>
      <c r="BL11" s="58"/>
    </row>
    <row r="12" spans="1:65" ht="8.25" customHeight="1">
      <c r="A12" s="86"/>
      <c r="B12" s="86"/>
      <c r="C12" s="87"/>
      <c r="D12" s="87"/>
      <c r="E12" s="87"/>
      <c r="F12" s="87"/>
      <c r="G12" s="87"/>
      <c r="H12" s="87"/>
      <c r="I12" s="87"/>
      <c r="J12" s="87"/>
      <c r="K12" s="87"/>
      <c r="L12" s="87"/>
      <c r="M12" s="93"/>
      <c r="N12" s="378"/>
      <c r="O12" s="379"/>
      <c r="BH12" s="63"/>
      <c r="BI12" s="63"/>
    </row>
    <row r="13" spans="1:65" ht="18">
      <c r="A13" s="85"/>
      <c r="B13" s="295" t="s">
        <v>21</v>
      </c>
      <c r="C13" s="342"/>
      <c r="D13" s="344"/>
      <c r="E13" s="89"/>
      <c r="F13" s="85"/>
      <c r="G13" s="85"/>
      <c r="H13" s="90" t="s">
        <v>22</v>
      </c>
      <c r="I13" s="322"/>
      <c r="J13" s="323"/>
      <c r="K13" s="323"/>
      <c r="L13" s="324"/>
      <c r="M13" s="93"/>
      <c r="N13" s="380"/>
      <c r="O13" s="381"/>
      <c r="BH13" s="64"/>
      <c r="BI13" s="64"/>
    </row>
    <row r="14" spans="1:65" ht="8.25" customHeight="1">
      <c r="A14" s="86"/>
      <c r="B14" s="86"/>
      <c r="C14" s="87"/>
      <c r="D14" s="87"/>
      <c r="E14" s="87"/>
      <c r="F14" s="87"/>
      <c r="G14" s="87"/>
      <c r="H14" s="94"/>
      <c r="I14" s="94"/>
      <c r="J14" s="87"/>
      <c r="K14" s="87"/>
      <c r="L14" s="87"/>
      <c r="M14" s="93"/>
      <c r="N14" s="380"/>
      <c r="O14" s="381"/>
      <c r="BH14" s="63"/>
      <c r="BI14" s="63"/>
    </row>
    <row r="15" spans="1:65" ht="21" customHeight="1">
      <c r="A15" s="353" t="s">
        <v>23</v>
      </c>
      <c r="B15" s="354"/>
      <c r="C15" s="296" t="s">
        <v>24</v>
      </c>
      <c r="D15" s="408"/>
      <c r="E15" s="409"/>
      <c r="F15" s="410"/>
      <c r="G15" s="132"/>
      <c r="H15" s="133"/>
      <c r="I15" s="359" t="s">
        <v>25</v>
      </c>
      <c r="J15" s="134" t="s">
        <v>26</v>
      </c>
      <c r="K15" s="317"/>
      <c r="L15" s="318"/>
      <c r="M15" s="91"/>
      <c r="N15" s="380"/>
      <c r="O15" s="381"/>
      <c r="BH15" s="65"/>
      <c r="BI15" s="63"/>
    </row>
    <row r="16" spans="1:65" ht="20.25" customHeight="1">
      <c r="A16" s="355" t="s">
        <v>27</v>
      </c>
      <c r="B16" s="356"/>
      <c r="C16" s="297" t="s">
        <v>28</v>
      </c>
      <c r="D16" s="405"/>
      <c r="E16" s="406"/>
      <c r="F16" s="406"/>
      <c r="G16" s="407"/>
      <c r="H16" s="298"/>
      <c r="I16" s="360"/>
      <c r="J16" s="297" t="s">
        <v>29</v>
      </c>
      <c r="K16" s="317"/>
      <c r="L16" s="318"/>
      <c r="M16" s="91"/>
      <c r="N16" s="380"/>
      <c r="O16" s="381"/>
      <c r="BH16" s="65"/>
      <c r="BI16" s="63"/>
    </row>
    <row r="17" spans="1:65">
      <c r="A17" s="357"/>
      <c r="B17" s="358"/>
      <c r="C17" s="299" t="s">
        <v>7</v>
      </c>
      <c r="D17" s="395"/>
      <c r="E17" s="396"/>
      <c r="F17" s="396"/>
      <c r="G17" s="397"/>
      <c r="H17" s="136"/>
      <c r="I17" s="361"/>
      <c r="J17" s="135" t="s">
        <v>30</v>
      </c>
      <c r="K17" s="317"/>
      <c r="L17" s="318"/>
      <c r="M17" s="91"/>
      <c r="N17" s="382"/>
      <c r="O17" s="383"/>
      <c r="BH17" s="65"/>
      <c r="BI17" s="63"/>
    </row>
    <row r="18" spans="1:65" ht="8.25" customHeight="1">
      <c r="A18" s="95"/>
      <c r="B18" s="95"/>
      <c r="M18" s="36"/>
      <c r="N18" s="3"/>
      <c r="O18" s="3"/>
      <c r="R18" s="3"/>
      <c r="S18" s="3"/>
      <c r="BH18" s="63"/>
      <c r="BI18" s="63"/>
    </row>
    <row r="19" spans="1:65" ht="75" customHeight="1">
      <c r="A19" s="393" t="s">
        <v>31</v>
      </c>
      <c r="B19" s="394"/>
      <c r="C19" s="248" t="s">
        <v>32</v>
      </c>
      <c r="D19" s="402" t="str">
        <f>IF($C$19="série","2. MÉTIER DE SÉRIE
Cliquez pour choix --&gt;
parmi liste ci-dessous","")</f>
        <v>2. MÉTIER DE SÉRIE
Cliquez pour choix --&gt;
parmi liste ci-dessous</v>
      </c>
      <c r="E19" s="403"/>
      <c r="F19" s="404"/>
      <c r="G19" s="121">
        <v>5</v>
      </c>
      <c r="H19" s="362" t="str">
        <f>IF(C19='Listes de choix'!A29,"",IF(C19='Listes de choix'!A27,"Ne pas documenter si activité unitaire",IF(G19=1,H91,IF(G19=2,H92,IF(G19=3,H93,IF(G19=4,H94,IF(G19=5,H95,IF(G19=6,H96,IF(G19=7,H97,IF(G19=8,H98,IF(G19=0,H101,IF(G19=9,H99,IF(G19=10,H100,IF(G19=11,#REF!,H90))))))))))))))</f>
        <v>5. Industrie électrique et électronique</v>
      </c>
      <c r="I19" s="363"/>
      <c r="J19" s="117" t="s">
        <v>33</v>
      </c>
      <c r="K19" s="384"/>
      <c r="L19" s="385"/>
      <c r="M19" s="145"/>
      <c r="N19" s="121" t="s">
        <v>34</v>
      </c>
      <c r="O19" s="220" t="str">
        <f>IF(N19="?",O90,IF(N19=1,O91,IF(N19=2,O92,IF(N19=3,O93,"Erreur"))))</f>
        <v>Selon effectif global : votre catégorie administrative (clic case jaune à gauche)</v>
      </c>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63"/>
      <c r="BI19" s="63"/>
    </row>
    <row r="20" spans="1:65" s="48" customFormat="1" ht="18" hidden="1" customHeight="1">
      <c r="H20" s="31"/>
      <c r="I20" s="31"/>
      <c r="J20" s="31"/>
      <c r="N20" s="59"/>
      <c r="O20" s="59"/>
      <c r="P20" s="60"/>
      <c r="Q20" s="55"/>
      <c r="R20" s="55"/>
      <c r="S20" s="59"/>
      <c r="T20" s="59"/>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64"/>
      <c r="BI20" s="64"/>
      <c r="BJ20" s="55"/>
      <c r="BK20" s="55"/>
      <c r="BL20" s="55"/>
      <c r="BM20" s="55"/>
    </row>
    <row r="21" spans="1:65" s="48" customFormat="1" ht="18" hidden="1" customHeight="1">
      <c r="H21" s="31"/>
      <c r="I21" s="31"/>
      <c r="J21" s="31"/>
      <c r="N21" s="59"/>
      <c r="O21" s="59"/>
      <c r="P21" s="60"/>
      <c r="Q21" s="55"/>
      <c r="R21" s="55"/>
      <c r="S21" s="59"/>
      <c r="T21" s="59"/>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64"/>
      <c r="BI21" s="64"/>
      <c r="BJ21" s="55"/>
      <c r="BK21" s="55"/>
      <c r="BL21" s="55"/>
      <c r="BM21" s="55"/>
    </row>
    <row r="22" spans="1:65" s="48" customFormat="1" ht="18" hidden="1" customHeight="1">
      <c r="H22" s="31"/>
      <c r="I22" s="31"/>
      <c r="J22" s="31"/>
      <c r="N22" s="59"/>
      <c r="O22" s="59"/>
      <c r="P22" s="60"/>
      <c r="Q22" s="55"/>
      <c r="R22" s="55"/>
      <c r="S22" s="59"/>
      <c r="T22" s="59"/>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64"/>
      <c r="BI22" s="64"/>
      <c r="BJ22" s="55"/>
      <c r="BK22" s="55"/>
      <c r="BL22" s="55"/>
      <c r="BM22" s="55"/>
    </row>
    <row r="23" spans="1:65" s="48" customFormat="1" ht="3" customHeight="1">
      <c r="H23" s="31"/>
      <c r="I23" s="31"/>
      <c r="J23" s="31"/>
      <c r="N23" s="59"/>
      <c r="O23" s="59"/>
      <c r="P23" s="60"/>
      <c r="Q23" s="55"/>
      <c r="R23" s="55"/>
      <c r="S23" s="59"/>
      <c r="T23" s="59"/>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64"/>
      <c r="BI23" s="64"/>
      <c r="BJ23" s="55"/>
      <c r="BK23" s="55"/>
      <c r="BL23" s="55"/>
      <c r="BM23" s="55"/>
    </row>
    <row r="24" spans="1:65" s="48" customFormat="1" ht="28.5" customHeight="1">
      <c r="A24" s="398" t="s">
        <v>35</v>
      </c>
      <c r="B24" s="399"/>
      <c r="C24" s="216" t="s">
        <v>32</v>
      </c>
      <c r="D24" s="123" t="str">
        <f>IF($C$19="série",H91,"")</f>
        <v>1. Transformation des plastiques</v>
      </c>
      <c r="E24" s="217"/>
      <c r="F24" s="123"/>
      <c r="G24" s="123"/>
      <c r="H24" s="217" t="str">
        <f>IF($C$19="série",H97,"")</f>
        <v>7. Traitement de surfaces</v>
      </c>
      <c r="I24" s="31"/>
      <c r="J24" s="31"/>
      <c r="M24" s="122">
        <f t="shared" ref="M24:N26" si="0">N91</f>
        <v>1</v>
      </c>
      <c r="N24" s="386" t="str">
        <f t="shared" si="0"/>
        <v>PME - Effectif (société + son éventuel groupe d'appartenance) &lt; 250 personnes</v>
      </c>
      <c r="O24" s="386"/>
      <c r="P24" s="60"/>
      <c r="Q24" s="55"/>
      <c r="R24" s="55"/>
      <c r="S24" s="59"/>
      <c r="T24" s="59"/>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64"/>
      <c r="BI24" s="64"/>
      <c r="BJ24" s="55"/>
      <c r="BK24" s="55"/>
      <c r="BL24" s="55"/>
      <c r="BM24" s="55"/>
    </row>
    <row r="25" spans="1:65" s="124" customFormat="1" ht="27" customHeight="1">
      <c r="A25" s="398"/>
      <c r="B25" s="399"/>
      <c r="C25" s="216" t="s">
        <v>36</v>
      </c>
      <c r="D25" s="123" t="str">
        <f>IF($C$19="série",H92,"")</f>
        <v>2. Forge et fonderie</v>
      </c>
      <c r="E25" s="217"/>
      <c r="F25" s="123"/>
      <c r="G25" s="123"/>
      <c r="H25" s="217" t="str">
        <f>IF($C$19="série",H98,"")</f>
        <v>8. Textiles et garnitures</v>
      </c>
      <c r="I25" s="217"/>
      <c r="J25" s="217"/>
      <c r="K25" s="217"/>
      <c r="L25" s="217"/>
      <c r="M25" s="122">
        <f t="shared" si="0"/>
        <v>2</v>
      </c>
      <c r="N25" s="386" t="str">
        <f t="shared" si="0"/>
        <v>ETI - Effectif (société + son éventuel groupe d'appartenance) &gt; 250 personnes et &lt; 5.000</v>
      </c>
      <c r="O25" s="386"/>
      <c r="P25" s="125"/>
      <c r="Q25" s="126"/>
      <c r="R25" s="126"/>
      <c r="S25" s="127"/>
      <c r="T25" s="127"/>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8"/>
      <c r="BI25" s="128"/>
      <c r="BJ25" s="126"/>
      <c r="BK25" s="126"/>
      <c r="BL25" s="126"/>
      <c r="BM25" s="126"/>
    </row>
    <row r="26" spans="1:65" s="124" customFormat="1" ht="28.5" customHeight="1">
      <c r="A26" s="398"/>
      <c r="B26" s="399"/>
      <c r="C26" s="216" t="s">
        <v>37</v>
      </c>
      <c r="D26" s="123" t="str">
        <f>IF($C$19="série",H93,"")</f>
        <v>3. Usinage, décolletage, visserie, boulonnerie</v>
      </c>
      <c r="E26" s="217"/>
      <c r="F26" s="123"/>
      <c r="G26" s="123"/>
      <c r="H26" s="217" t="str">
        <f>IF($C$19="série",H99,"")</f>
        <v>9. Moulage des caoutchoucs et polymères</v>
      </c>
      <c r="I26" s="217"/>
      <c r="J26" s="123"/>
      <c r="K26" s="123"/>
      <c r="L26" s="123"/>
      <c r="M26" s="122">
        <f t="shared" si="0"/>
        <v>3</v>
      </c>
      <c r="N26" s="386" t="str">
        <f t="shared" si="0"/>
        <v>Gd GROUPE - Effectif (société + son éventuel groupe d'appartenance) &gt; 5000 personnes</v>
      </c>
      <c r="O26" s="386"/>
      <c r="P26" s="125"/>
      <c r="Q26" s="126"/>
      <c r="R26" s="126"/>
      <c r="S26" s="127"/>
      <c r="T26" s="127"/>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8"/>
      <c r="BI26" s="128"/>
      <c r="BJ26" s="126"/>
      <c r="BK26" s="126"/>
      <c r="BL26" s="126"/>
      <c r="BM26" s="126"/>
    </row>
    <row r="27" spans="1:65" s="124" customFormat="1" ht="32.5" customHeight="1">
      <c r="A27" s="400"/>
      <c r="B27" s="401"/>
      <c r="D27" s="123" t="str">
        <f>IF($C$19="série",H94,"")</f>
        <v>4. Assemblage</v>
      </c>
      <c r="E27" s="217"/>
      <c r="F27" s="123"/>
      <c r="G27" s="123"/>
      <c r="H27" s="217" t="str">
        <f>IF($C$19="série",H100,"")</f>
        <v>10. Extrusion des caoutchoucs et polymères</v>
      </c>
      <c r="I27" s="217"/>
      <c r="J27" s="217"/>
      <c r="K27" s="217"/>
      <c r="L27" s="217"/>
      <c r="P27" s="125"/>
      <c r="Q27" s="126"/>
      <c r="R27" s="126"/>
      <c r="S27" s="127"/>
      <c r="T27" s="127"/>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8"/>
      <c r="BI27" s="128"/>
      <c r="BJ27" s="126"/>
      <c r="BK27" s="126"/>
      <c r="BL27" s="126"/>
      <c r="BM27" s="126"/>
    </row>
    <row r="28" spans="1:65" ht="46.25" customHeight="1" thickBot="1">
      <c r="D28" s="218"/>
      <c r="E28" s="218"/>
      <c r="F28" s="218"/>
      <c r="G28" s="218"/>
      <c r="H28" s="218"/>
      <c r="I28" s="218"/>
      <c r="J28" s="218"/>
      <c r="K28" s="218"/>
      <c r="L28" s="218"/>
      <c r="M28" s="219"/>
      <c r="N28" s="219"/>
      <c r="O28" s="21"/>
      <c r="BH28" s="63"/>
      <c r="BI28" s="63"/>
    </row>
    <row r="29" spans="1:65" ht="26.25" customHeight="1">
      <c r="A29" s="337" t="s">
        <v>38</v>
      </c>
      <c r="B29" s="449" t="s">
        <v>39</v>
      </c>
      <c r="C29" s="450"/>
      <c r="D29" s="450"/>
      <c r="E29" s="450"/>
      <c r="F29" s="450"/>
      <c r="G29" s="364" t="s">
        <v>40</v>
      </c>
      <c r="H29" s="365"/>
      <c r="I29" s="72">
        <v>2024</v>
      </c>
      <c r="J29" s="73">
        <v>2025</v>
      </c>
      <c r="K29" s="374" t="s">
        <v>41</v>
      </c>
      <c r="L29" s="375"/>
      <c r="M29" s="437" t="s">
        <v>42</v>
      </c>
      <c r="N29" s="437" t="s">
        <v>43</v>
      </c>
      <c r="O29" s="440" t="s">
        <v>44</v>
      </c>
      <c r="BH29" s="63"/>
      <c r="BI29" s="63"/>
    </row>
    <row r="30" spans="1:65">
      <c r="A30" s="338"/>
      <c r="B30" s="368"/>
      <c r="C30" s="369"/>
      <c r="D30" s="369"/>
      <c r="E30" s="369"/>
      <c r="F30" s="369"/>
      <c r="G30" s="370"/>
      <c r="H30" s="371"/>
      <c r="I30" s="372" t="s">
        <v>45</v>
      </c>
      <c r="J30" s="373"/>
      <c r="K30" s="376"/>
      <c r="L30" s="377"/>
      <c r="M30" s="438"/>
      <c r="N30" s="438"/>
      <c r="O30" s="441"/>
      <c r="BH30" s="63"/>
      <c r="BI30" s="63"/>
    </row>
    <row r="31" spans="1:65" s="42" customFormat="1" ht="46.5" customHeight="1">
      <c r="A31" s="339"/>
      <c r="B31" s="451" t="s">
        <v>46</v>
      </c>
      <c r="C31" s="452"/>
      <c r="D31" s="452"/>
      <c r="E31" s="452"/>
      <c r="F31" s="452"/>
      <c r="G31" s="208" t="s">
        <v>47</v>
      </c>
      <c r="H31" s="209" t="s">
        <v>48</v>
      </c>
      <c r="I31" s="118" t="s">
        <v>49</v>
      </c>
      <c r="J31" s="119" t="s">
        <v>50</v>
      </c>
      <c r="K31" s="376"/>
      <c r="L31" s="377"/>
      <c r="M31" s="438"/>
      <c r="N31" s="438"/>
      <c r="O31" s="442"/>
      <c r="P31" s="46"/>
      <c r="Q31" s="3"/>
      <c r="R31" s="36"/>
      <c r="S31" s="36"/>
      <c r="T31" s="3"/>
      <c r="BH31" s="66"/>
      <c r="BI31" s="66"/>
      <c r="BJ31" s="58"/>
      <c r="BK31" s="58"/>
      <c r="BL31" s="57"/>
    </row>
    <row r="32" spans="1:65" s="87" customFormat="1" ht="24" customHeight="1">
      <c r="A32" s="335" t="s">
        <v>51</v>
      </c>
      <c r="B32" s="96"/>
      <c r="C32" s="151" t="s">
        <v>52</v>
      </c>
      <c r="D32" s="151"/>
      <c r="E32" s="151"/>
      <c r="F32" s="151"/>
      <c r="G32" s="155" t="s">
        <v>53</v>
      </c>
      <c r="H32" s="156" t="s">
        <v>54</v>
      </c>
      <c r="I32" s="102" t="s">
        <v>55</v>
      </c>
      <c r="J32" s="102" t="s">
        <v>55</v>
      </c>
      <c r="K32" s="447" t="s">
        <v>56</v>
      </c>
      <c r="L32" s="366" t="s">
        <v>57</v>
      </c>
      <c r="M32" s="438"/>
      <c r="N32" s="438"/>
      <c r="O32" s="112"/>
      <c r="P32" s="45"/>
      <c r="Q32" s="75" t="str">
        <f>'Listes de choix'!A26</f>
        <v>Série</v>
      </c>
      <c r="R32" s="76" t="str">
        <f>'Listes de choix'!A27</f>
        <v>Unitaire</v>
      </c>
      <c r="S32" s="76" t="str">
        <f>'Listes de choix'!A26</f>
        <v>Série</v>
      </c>
      <c r="T32" s="77" t="str">
        <f>'Listes de choix'!A27</f>
        <v>Unitaire</v>
      </c>
      <c r="U32" s="453" t="s">
        <v>58</v>
      </c>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4"/>
      <c r="AS32" s="454"/>
      <c r="AT32" s="454"/>
      <c r="AU32" s="455" t="s">
        <v>59</v>
      </c>
      <c r="AV32" s="455"/>
      <c r="AW32" s="455"/>
      <c r="AX32" s="455"/>
      <c r="AY32" s="455"/>
      <c r="AZ32" s="455"/>
      <c r="BA32" s="455"/>
      <c r="BB32" s="455"/>
      <c r="BC32" s="455"/>
      <c r="BD32" s="455"/>
      <c r="BE32" s="455"/>
      <c r="BF32" s="455"/>
      <c r="BG32" s="455"/>
      <c r="BH32" s="66"/>
      <c r="BI32" s="66"/>
      <c r="BJ32" s="58"/>
      <c r="BK32" s="58"/>
      <c r="BL32" s="58"/>
    </row>
    <row r="33" spans="1:64" s="87" customFormat="1" ht="24" customHeight="1">
      <c r="A33" s="436"/>
      <c r="B33" s="97"/>
      <c r="C33" s="152" t="s">
        <v>60</v>
      </c>
      <c r="D33" s="152"/>
      <c r="E33" s="152"/>
      <c r="F33" s="152"/>
      <c r="G33" s="157" t="s">
        <v>61</v>
      </c>
      <c r="H33" s="158" t="str">
        <f>$H$32</f>
        <v>Nbre</v>
      </c>
      <c r="I33" s="103" t="s">
        <v>55</v>
      </c>
      <c r="J33" s="103" t="s">
        <v>55</v>
      </c>
      <c r="K33" s="447"/>
      <c r="L33" s="366"/>
      <c r="M33" s="438"/>
      <c r="N33" s="438"/>
      <c r="O33" s="113"/>
      <c r="P33" s="45"/>
      <c r="Q33" s="78"/>
      <c r="R33" s="79"/>
      <c r="S33" s="80"/>
      <c r="T33" s="81"/>
      <c r="U33" s="166" t="str">
        <f>'Listes de choix'!A27</f>
        <v>Unitaire</v>
      </c>
      <c r="V33" s="167"/>
      <c r="W33" s="168" t="s">
        <v>62</v>
      </c>
      <c r="X33" s="169"/>
      <c r="Y33" s="349" t="str">
        <f>H101</f>
        <v>0. Autres (préciser lequel à DROITE)</v>
      </c>
      <c r="Z33" s="350"/>
      <c r="AA33" s="349" t="str">
        <f>H91</f>
        <v>1. Transformation des plastiques</v>
      </c>
      <c r="AB33" s="350"/>
      <c r="AC33" s="349" t="str">
        <f>H92</f>
        <v>2. Forge et fonderie</v>
      </c>
      <c r="AD33" s="350"/>
      <c r="AE33" s="349" t="str">
        <f>H93</f>
        <v>3. Usinage, décolletage, visserie, boulonnerie</v>
      </c>
      <c r="AF33" s="350"/>
      <c r="AG33" s="349" t="str">
        <f>H94</f>
        <v>4. Assemblage</v>
      </c>
      <c r="AH33" s="350"/>
      <c r="AI33" s="349" t="str">
        <f>H95</f>
        <v>5. Industrie électrique et électronique</v>
      </c>
      <c r="AJ33" s="350"/>
      <c r="AK33" s="349" t="str">
        <f>H96</f>
        <v>6. Découpage, emboutissage</v>
      </c>
      <c r="AL33" s="350"/>
      <c r="AM33" s="349" t="str">
        <f>H97</f>
        <v>7. Traitement de surfaces</v>
      </c>
      <c r="AN33" s="350"/>
      <c r="AO33" s="349" t="str">
        <f>H98</f>
        <v>8. Textiles et garnitures</v>
      </c>
      <c r="AP33" s="350"/>
      <c r="AQ33" s="349" t="str">
        <f>H99</f>
        <v>9. Moulage des caoutchoucs et polymères</v>
      </c>
      <c r="AR33" s="350"/>
      <c r="AS33" s="349" t="str">
        <f>H100</f>
        <v>10. Extrusion des caoutchoucs et polymères</v>
      </c>
      <c r="AT33" s="350"/>
      <c r="AU33" s="82" t="str">
        <f>'Listes de choix'!A27</f>
        <v>Unitaire</v>
      </c>
      <c r="AV33" s="165" t="s">
        <v>62</v>
      </c>
      <c r="AW33" s="387" t="str">
        <f>Y33</f>
        <v>0. Autres (préciser lequel à DROITE)</v>
      </c>
      <c r="AX33" s="387" t="str">
        <f>AA33</f>
        <v>1. Transformation des plastiques</v>
      </c>
      <c r="AY33" s="387" t="str">
        <f>AC33</f>
        <v>2. Forge et fonderie</v>
      </c>
      <c r="AZ33" s="387" t="str">
        <f>AE33</f>
        <v>3. Usinage, décolletage, visserie, boulonnerie</v>
      </c>
      <c r="BA33" s="387" t="str">
        <f>AG33</f>
        <v>4. Assemblage</v>
      </c>
      <c r="BB33" s="387" t="str">
        <f>AI33</f>
        <v>5. Industrie électrique et électronique</v>
      </c>
      <c r="BC33" s="387" t="str">
        <f>AK33</f>
        <v>6. Découpage, emboutissage</v>
      </c>
      <c r="BD33" s="387" t="str">
        <f>AM33</f>
        <v>7. Traitement de surfaces</v>
      </c>
      <c r="BE33" s="387" t="str">
        <f>AO33</f>
        <v>8. Textiles et garnitures</v>
      </c>
      <c r="BF33" s="387" t="str">
        <f>AQ33</f>
        <v>9. Moulage des caoutchoucs et polymères</v>
      </c>
      <c r="BG33" s="349" t="str">
        <f>AS33</f>
        <v>10. Extrusion des caoutchoucs et polymères</v>
      </c>
      <c r="BH33" s="66"/>
      <c r="BI33" s="66"/>
      <c r="BJ33" s="58"/>
      <c r="BK33" s="58"/>
      <c r="BL33" s="58"/>
    </row>
    <row r="34" spans="1:64" s="87" customFormat="1" ht="24" customHeight="1">
      <c r="A34" s="336"/>
      <c r="B34" s="98"/>
      <c r="C34" s="153" t="s">
        <v>63</v>
      </c>
      <c r="D34" s="153"/>
      <c r="E34" s="153"/>
      <c r="F34" s="153"/>
      <c r="G34" s="159" t="s">
        <v>61</v>
      </c>
      <c r="H34" s="160" t="str">
        <f t="shared" ref="H34:H45" si="1">$H$32</f>
        <v>Nbre</v>
      </c>
      <c r="I34" s="104" t="s">
        <v>55</v>
      </c>
      <c r="J34" s="104" t="s">
        <v>55</v>
      </c>
      <c r="K34" s="448"/>
      <c r="L34" s="367"/>
      <c r="M34" s="439"/>
      <c r="N34" s="439"/>
      <c r="O34" s="114"/>
      <c r="P34" s="45"/>
      <c r="Q34" s="78"/>
      <c r="R34" s="79"/>
      <c r="S34" s="80"/>
      <c r="T34" s="81"/>
      <c r="U34" s="141" t="s">
        <v>64</v>
      </c>
      <c r="V34" s="142" t="s">
        <v>65</v>
      </c>
      <c r="W34" s="82" t="str">
        <f>U34</f>
        <v>Bon</v>
      </c>
      <c r="X34" s="83" t="str">
        <f>V34</f>
        <v>Mauvais</v>
      </c>
      <c r="Y34" s="351"/>
      <c r="Z34" s="352"/>
      <c r="AA34" s="351"/>
      <c r="AB34" s="352"/>
      <c r="AC34" s="351"/>
      <c r="AD34" s="352"/>
      <c r="AE34" s="351"/>
      <c r="AF34" s="352"/>
      <c r="AG34" s="351"/>
      <c r="AH34" s="352"/>
      <c r="AI34" s="351"/>
      <c r="AJ34" s="352"/>
      <c r="AK34" s="351"/>
      <c r="AL34" s="352"/>
      <c r="AM34" s="351"/>
      <c r="AN34" s="352"/>
      <c r="AO34" s="351"/>
      <c r="AP34" s="352"/>
      <c r="AQ34" s="351"/>
      <c r="AR34" s="352"/>
      <c r="AS34" s="351"/>
      <c r="AT34" s="352"/>
      <c r="AU34" s="82" t="s">
        <v>64</v>
      </c>
      <c r="AV34" s="82" t="str">
        <f>AU34</f>
        <v>Bon</v>
      </c>
      <c r="AW34" s="388"/>
      <c r="AX34" s="388"/>
      <c r="AY34" s="388"/>
      <c r="AZ34" s="388"/>
      <c r="BA34" s="388"/>
      <c r="BB34" s="388"/>
      <c r="BC34" s="388"/>
      <c r="BD34" s="388"/>
      <c r="BE34" s="388"/>
      <c r="BF34" s="388"/>
      <c r="BG34" s="351"/>
      <c r="BH34" s="66"/>
      <c r="BI34" s="66"/>
      <c r="BJ34" s="58"/>
      <c r="BK34" s="58"/>
      <c r="BL34" s="58"/>
    </row>
    <row r="35" spans="1:64" s="87" customFormat="1" ht="24" customHeight="1">
      <c r="A35" s="335" t="s">
        <v>66</v>
      </c>
      <c r="B35" s="99">
        <v>1</v>
      </c>
      <c r="C35" s="151" t="str">
        <f>IF($C$19='Listes de choix'!A29,"Choisissez d'abord l'activité et le métier",IF($C$19='Listes de choix'!$A$26,Q35,IF($C$19='Listes de choix'!$A$27,R35,IF($C$19=#REF!,#REF!,""))))</f>
        <v>Retours usines clients de l'activité automobile</v>
      </c>
      <c r="D35" s="151"/>
      <c r="E35" s="151"/>
      <c r="F35" s="151"/>
      <c r="G35" s="155" t="str">
        <f>IF($C$19='Listes de choix'!$A$26,S35,IF($C$19='Listes de choix'!$A$27,T35,IF($C$19=#REF!,#REF!,"")))</f>
        <v>PPM</v>
      </c>
      <c r="H35" s="156" t="str">
        <f t="shared" si="1"/>
        <v>Nbre</v>
      </c>
      <c r="I35" s="105" t="s">
        <v>55</v>
      </c>
      <c r="J35" s="105" t="s">
        <v>55</v>
      </c>
      <c r="K35" s="249">
        <f>IF($C$19='Listes de choix'!$A$29,"",IF($C$19='Listes de choix'!$A$28,"",IF($C$19='Listes de choix'!$A$27,IF(U35="","",U35),IF($C$19='Listes de choix'!$A$26,IF($G$19=0,Y35,IF($G$19=1,AA35,IF($G$19=2,AC35,IF($G$19=3,AE35,IF($G$19=4,AG35,IF($G$19=5,AI35,IF($G$19=6,AK35,IF($G$19=7,AM35,IF($G$19=8,AO35,IF($G$19=9,AQ35,IF($G$19=10,AS35,"")))))))))))))))</f>
        <v>0</v>
      </c>
      <c r="L35" s="253">
        <f>IF($C$19='Listes de choix'!$A$29,"",IF($C$19='Listes de choix'!$A$28,"",IF($C$19='Listes de choix'!$A$27,IF(V35="","",V35),IF($C$19='Listes de choix'!$A$26,IF($G$19=0,Z35,IF($G$19=1,AB35,IF($G$19=2,AD35,IF($G$19=3,AF35,IF($G$19=4,AH35,IF($G$19=5,AJ35,IF($G$19=6,AL35,IF($G$19=7,AN35,IF($G$19=8,AP35,IF($G$19=9,AR35,IF($G$19=10,AT35,"")))))))))))))))</f>
        <v>2500</v>
      </c>
      <c r="M35" s="258">
        <f>IF($C$19='Listes de choix'!$A$29,"",IF($C$19='Listes de choix'!$A$28,"",IF($C$19='Listes de choix'!$A$27,IF(AU35="","",AU35),IF($C$19='Listes de choix'!$A$26,IF($G$19=1,AX35,IF($G$19=2,AY35,IF($G$19=3,AZ35,IF($G$19=4,BA35,IF($G$19=5,BB35,IF($G$19=6,BC35,IF($G$19=7,BD35,IF($G$19=8,BE35,IF($G$19=9,BF35,IF($G$19=10,BG35,AW35))))))))))))))</f>
        <v>0.9</v>
      </c>
      <c r="N35" s="147" t="s">
        <v>67</v>
      </c>
      <c r="O35" s="115"/>
      <c r="P35" s="45" t="str">
        <f t="shared" ref="P35:P45" si="2">C35</f>
        <v>Retours usines clients de l'activité automobile</v>
      </c>
      <c r="Q35" s="78" t="str">
        <f>'Définitions pour la série'!B6</f>
        <v>Retours usines clients de l'activité automobile</v>
      </c>
      <c r="R35" s="79" t="str">
        <f>'Définitions unitaire et carross'!B7</f>
        <v>Taux de non-conformité client</v>
      </c>
      <c r="S35" s="80" t="str">
        <f>'Définitions pour la série'!D6</f>
        <v>PPM</v>
      </c>
      <c r="T35" s="81" t="str">
        <f>'Définitions unitaire et carross'!D7</f>
        <v>% contrats</v>
      </c>
      <c r="U35" s="179">
        <v>0</v>
      </c>
      <c r="V35" s="180">
        <v>100</v>
      </c>
      <c r="W35" s="181">
        <v>0</v>
      </c>
      <c r="X35" s="182">
        <v>8800</v>
      </c>
      <c r="Y35" s="179">
        <v>0</v>
      </c>
      <c r="Z35" s="180">
        <v>1500</v>
      </c>
      <c r="AA35" s="179">
        <v>0</v>
      </c>
      <c r="AB35" s="180">
        <v>2000</v>
      </c>
      <c r="AC35" s="179">
        <v>1.2</v>
      </c>
      <c r="AD35" s="180">
        <v>4900</v>
      </c>
      <c r="AE35" s="179">
        <v>0</v>
      </c>
      <c r="AF35" s="180">
        <v>4000</v>
      </c>
      <c r="AG35" s="179">
        <v>0</v>
      </c>
      <c r="AH35" s="180">
        <v>1400</v>
      </c>
      <c r="AI35" s="179">
        <v>0</v>
      </c>
      <c r="AJ35" s="180">
        <v>2500</v>
      </c>
      <c r="AK35" s="179">
        <v>0</v>
      </c>
      <c r="AL35" s="180">
        <v>8800</v>
      </c>
      <c r="AM35" s="179">
        <v>0</v>
      </c>
      <c r="AN35" s="180">
        <v>3900</v>
      </c>
      <c r="AO35" s="179">
        <v>0</v>
      </c>
      <c r="AP35" s="180">
        <v>1200</v>
      </c>
      <c r="AQ35" s="179">
        <v>0</v>
      </c>
      <c r="AR35" s="180">
        <v>150</v>
      </c>
      <c r="AS35" s="179">
        <v>0</v>
      </c>
      <c r="AT35" s="180">
        <v>120</v>
      </c>
      <c r="AU35" s="170">
        <v>0</v>
      </c>
      <c r="AV35" s="170">
        <f t="shared" ref="AV35:AV45" si="3">AVERAGE(AW35:BG35)</f>
        <v>3.0395454545454546</v>
      </c>
      <c r="AW35" s="171">
        <v>1.4</v>
      </c>
      <c r="AX35" s="171">
        <v>3.06</v>
      </c>
      <c r="AY35" s="171">
        <v>2.33</v>
      </c>
      <c r="AZ35" s="171">
        <v>0.36499999999999999</v>
      </c>
      <c r="BA35" s="171">
        <v>1.57</v>
      </c>
      <c r="BB35" s="171">
        <v>0.9</v>
      </c>
      <c r="BC35" s="171">
        <v>1.8</v>
      </c>
      <c r="BD35" s="171">
        <v>3.06</v>
      </c>
      <c r="BE35" s="171">
        <v>7</v>
      </c>
      <c r="BF35" s="171">
        <v>4.7</v>
      </c>
      <c r="BG35" s="171">
        <v>7.25</v>
      </c>
      <c r="BH35" s="66"/>
      <c r="BI35" s="66"/>
      <c r="BJ35" s="58"/>
      <c r="BK35" s="58"/>
      <c r="BL35" s="58"/>
    </row>
    <row r="36" spans="1:64" s="87" customFormat="1" ht="24" customHeight="1">
      <c r="A36" s="336"/>
      <c r="B36" s="98">
        <v>2</v>
      </c>
      <c r="C36" s="153" t="str">
        <f>IF($C$19='Listes de choix'!$A$26,Q36,IF($C$19='Listes de choix'!$A$27,R36,IF($C$19=#REF!,#REF!,"")))</f>
        <v>Coût des rebuts et retouches (non qualité interne)</v>
      </c>
      <c r="D36" s="153"/>
      <c r="E36" s="153"/>
      <c r="F36" s="153"/>
      <c r="G36" s="159" t="str">
        <f>IF($C$19='Listes de choix'!$A$26,S36,IF($C$19='Listes de choix'!$A$27,T36,IF($C$19=#REF!,#REF!,"")))</f>
        <v>%CA</v>
      </c>
      <c r="H36" s="160" t="str">
        <f t="shared" si="1"/>
        <v>Nbre</v>
      </c>
      <c r="I36" s="110" t="s">
        <v>55</v>
      </c>
      <c r="J36" s="110" t="s">
        <v>55</v>
      </c>
      <c r="K36" s="263">
        <f>IF($C$19='Listes de choix'!$A$29,"",IF($C$19='Listes de choix'!$A$28,"",IF($C$19='Listes de choix'!$A$27,IF(U36="","",U36),IF($C$19='Listes de choix'!$A$26,IF($G$19=0,Y36,IF($G$19=1,AA36,IF($G$19=2,AC36,IF($G$19=3,AE36,IF($G$19=4,AG36,IF($G$19=5,AI36,IF($G$19=6,AK36,IF($G$19=7,AM36,IF($G$19=8,AO36,IF($G$19=9,AQ36,IF($G$19=10,AS36,"")))))))))))))))</f>
        <v>0</v>
      </c>
      <c r="L36" s="261">
        <f>IF($C$19='Listes de choix'!$A$29,"",IF($C$19='Listes de choix'!$A$28,"",IF($C$19='Listes de choix'!$A$27,IF(V36="","",V36),IF($C$19='Listes de choix'!$A$26,IF($G$19=0,Z36,IF($G$19=1,AB36,IF($G$19=2,AD36,IF($G$19=3,AF36,IF($G$19=4,AH36,IF($G$19=5,AJ36,IF($G$19=6,AL36,IF($G$19=7,AN36,IF($G$19=8,AP36,IF($G$19=9,AR36,IF($G$19=10,AT36,"")))))))))))))))</f>
        <v>3</v>
      </c>
      <c r="M36" s="262">
        <f>IF($C$19='Listes de choix'!$A$29,"",IF($C$19='Listes de choix'!$A$28,"",IF($C$19='Listes de choix'!$A$27,IF(AU36="","",AU36),IF($C$19='Listes de choix'!$A$26,IF($G$19=1,AX36,IF($G$19=2,AY36,IF($G$19=3,AZ36,IF($G$19=4,BA36,IF($G$19=5,BB36,IF($G$19=6,BC36,IF($G$19=7,BD36,IF($G$19=8,BE36,IF($G$19=9,BF36,IF($G$19=10,BG36,AW36))))))))))))))</f>
        <v>0.183</v>
      </c>
      <c r="N36" s="148" t="s">
        <v>67</v>
      </c>
      <c r="O36" s="114"/>
      <c r="P36" s="74" t="str">
        <f t="shared" si="2"/>
        <v>Coût des rebuts et retouches (non qualité interne)</v>
      </c>
      <c r="Q36" s="78" t="str">
        <f>'Définitions pour la série'!B8</f>
        <v>Coût des rebuts et retouches (non qualité interne)</v>
      </c>
      <c r="R36" s="79" t="str">
        <f>'Définitions unitaire et carross'!B9</f>
        <v>Coût des rebuts et retouches (non qualité interne)</v>
      </c>
      <c r="S36" s="80" t="str">
        <f>'Définitions pour la série'!D8</f>
        <v>%CA</v>
      </c>
      <c r="T36" s="81" t="str">
        <f>'Définitions unitaire et carross'!D9</f>
        <v>%CA</v>
      </c>
      <c r="U36" s="183">
        <v>0</v>
      </c>
      <c r="V36" s="184">
        <v>15</v>
      </c>
      <c r="W36" s="185">
        <v>0</v>
      </c>
      <c r="X36" s="186">
        <v>20</v>
      </c>
      <c r="Y36" s="183">
        <v>0</v>
      </c>
      <c r="Z36" s="184">
        <v>7</v>
      </c>
      <c r="AA36" s="183">
        <v>0</v>
      </c>
      <c r="AB36" s="184">
        <v>7</v>
      </c>
      <c r="AC36" s="183">
        <v>0</v>
      </c>
      <c r="AD36" s="184">
        <v>6</v>
      </c>
      <c r="AE36" s="183">
        <v>0</v>
      </c>
      <c r="AF36" s="184">
        <v>6</v>
      </c>
      <c r="AG36" s="183">
        <v>0</v>
      </c>
      <c r="AH36" s="184">
        <v>3</v>
      </c>
      <c r="AI36" s="183">
        <v>0</v>
      </c>
      <c r="AJ36" s="184">
        <v>3</v>
      </c>
      <c r="AK36" s="183">
        <v>0</v>
      </c>
      <c r="AL36" s="184">
        <v>5.2</v>
      </c>
      <c r="AM36" s="183">
        <v>0</v>
      </c>
      <c r="AN36" s="184">
        <v>20</v>
      </c>
      <c r="AO36" s="183">
        <v>0</v>
      </c>
      <c r="AP36" s="184">
        <v>2</v>
      </c>
      <c r="AQ36" s="183">
        <v>0</v>
      </c>
      <c r="AR36" s="184">
        <v>5.3</v>
      </c>
      <c r="AS36" s="183">
        <v>0</v>
      </c>
      <c r="AT36" s="184">
        <v>7.8</v>
      </c>
      <c r="AU36" s="172">
        <v>1.4493506493506499E-3</v>
      </c>
      <c r="AV36" s="172">
        <f t="shared" si="3"/>
        <v>0.38595000000000002</v>
      </c>
      <c r="AW36" s="257">
        <v>0.13070000000000001</v>
      </c>
      <c r="AX36" s="257">
        <v>0.1</v>
      </c>
      <c r="AY36" s="257">
        <v>0.71699999999999997</v>
      </c>
      <c r="AZ36" s="257">
        <v>0.13800000000000001</v>
      </c>
      <c r="BA36" s="257">
        <v>2.9700000000000001E-2</v>
      </c>
      <c r="BB36" s="257">
        <v>0.183</v>
      </c>
      <c r="BC36" s="257">
        <v>0.11700000000000001</v>
      </c>
      <c r="BD36" s="257">
        <v>0.1</v>
      </c>
      <c r="BE36" s="257">
        <v>9.7549999999999998E-2</v>
      </c>
      <c r="BF36" s="257">
        <v>0.58750000000000002</v>
      </c>
      <c r="BG36" s="257">
        <v>2.0449999999999999</v>
      </c>
      <c r="BH36" s="66"/>
      <c r="BI36" s="66"/>
      <c r="BJ36" s="58"/>
      <c r="BK36" s="58"/>
      <c r="BL36" s="58"/>
    </row>
    <row r="37" spans="1:64" s="87" customFormat="1" ht="24" customHeight="1">
      <c r="A37" s="332" t="s">
        <v>68</v>
      </c>
      <c r="B37" s="99">
        <v>3</v>
      </c>
      <c r="C37" s="151" t="str">
        <f>IF($C$19='Listes de choix'!$A$26,Q37,IF($C$19='Listes de choix'!$A$27,R37,IF($C$19=#REF!,#REF!,"")))</f>
        <v>Rotation des stocks totaux</v>
      </c>
      <c r="D37" s="151"/>
      <c r="E37" s="151"/>
      <c r="F37" s="151"/>
      <c r="G37" s="155" t="str">
        <f>IF($C$19='Listes de choix'!$A$26,S37,IF($C$19='Listes de choix'!$A$27,T37,IF($C$19=#REF!,#REF!,"")))</f>
        <v>Nombre</v>
      </c>
      <c r="H37" s="156" t="str">
        <f t="shared" si="1"/>
        <v>Nbre</v>
      </c>
      <c r="I37" s="107" t="s">
        <v>55</v>
      </c>
      <c r="J37" s="107" t="s">
        <v>55</v>
      </c>
      <c r="K37" s="249">
        <f>IF($C$19='Listes de choix'!$A$29,"",IF($C$19='Listes de choix'!$A$28,"",IF($C$19='Listes de choix'!$A$27,IF(U37="","",U37),IF($C$19='Listes de choix'!$A$26,IF($G$19=0,Y37,IF($G$19=1,AA37,IF($G$19=2,AC37,IF($G$19=3,AE37,IF($G$19=4,AG37,IF($G$19=5,AI37,IF($G$19=6,AK37,IF($G$19=7,AM37,IF($G$19=8,AO37,IF($G$19=9,AQ37,IF($G$19=10,AS37,"")))))))))))))))</f>
        <v>40</v>
      </c>
      <c r="L37" s="253">
        <f>IF($C$19='Listes de choix'!$A$29,"",IF($C$19='Listes de choix'!$A$28,"",IF($C$19='Listes de choix'!$A$27,IF(V37="","",V37),IF($C$19='Listes de choix'!$A$26,IF($G$19=0,Z37,IF($G$19=1,AB37,IF($G$19=2,AD37,IF($G$19=3,AF37,IF($G$19=4,AH37,IF($G$19=5,AJ37,IF($G$19=6,AL37,IF($G$19=7,AN37,IF($G$19=8,AP37,IF($G$19=9,AR37,IF($G$19=10,AT37,"")))))))))))))))</f>
        <v>3.4</v>
      </c>
      <c r="M37" s="258">
        <f>IF($C$19='Listes de choix'!$A$29,"",IF($C$19='Listes de choix'!$A$28,"",IF($C$19='Listes de choix'!$A$27,IF(AU37="","",AU37),IF($C$19='Listes de choix'!$A$26,IF($G$19=1,AX37,IF($G$19=2,AY37,IF($G$19=3,AZ37,IF($G$19=4,BA37,IF($G$19=5,BB37,IF($G$19=6,BC37,IF($G$19=7,BD37,IF($G$19=8,BE37,IF($G$19=9,BF37,IF($G$19=10,BG37,AW37))))))))))))))</f>
        <v>33.950000000000003</v>
      </c>
      <c r="N37" s="147" t="s">
        <v>69</v>
      </c>
      <c r="O37" s="115"/>
      <c r="P37" s="45" t="str">
        <f t="shared" si="2"/>
        <v>Rotation des stocks totaux</v>
      </c>
      <c r="Q37" s="78" t="str">
        <f>'Définitions pour la série'!B10</f>
        <v>Rotation des stocks totaux</v>
      </c>
      <c r="R37" s="79" t="str">
        <f>'Définitions unitaire et carross'!B11</f>
        <v>Rotation des stocks totaux</v>
      </c>
      <c r="S37" s="80" t="str">
        <f>'Définitions pour la série'!D10</f>
        <v>Nombre</v>
      </c>
      <c r="T37" s="81" t="str">
        <f>'Définitions unitaire et carross'!D11</f>
        <v>Nombre</v>
      </c>
      <c r="U37" s="187">
        <v>400</v>
      </c>
      <c r="V37" s="188">
        <v>2</v>
      </c>
      <c r="W37" s="189">
        <v>200</v>
      </c>
      <c r="X37" s="190">
        <v>2.2999999999999998</v>
      </c>
      <c r="Y37" s="191">
        <v>35</v>
      </c>
      <c r="Z37" s="188">
        <v>4.3</v>
      </c>
      <c r="AA37" s="191">
        <v>200</v>
      </c>
      <c r="AB37" s="188">
        <v>3.5</v>
      </c>
      <c r="AC37" s="191">
        <v>30</v>
      </c>
      <c r="AD37" s="188">
        <v>4.68</v>
      </c>
      <c r="AE37" s="191">
        <v>70</v>
      </c>
      <c r="AF37" s="188">
        <v>3.9</v>
      </c>
      <c r="AG37" s="191">
        <v>120</v>
      </c>
      <c r="AH37" s="188">
        <v>3.9</v>
      </c>
      <c r="AI37" s="191">
        <v>40</v>
      </c>
      <c r="AJ37" s="188">
        <v>3.4</v>
      </c>
      <c r="AK37" s="191">
        <v>40</v>
      </c>
      <c r="AL37" s="188">
        <v>2.2999999999999998</v>
      </c>
      <c r="AM37" s="191">
        <v>35</v>
      </c>
      <c r="AN37" s="188">
        <v>10</v>
      </c>
      <c r="AO37" s="191">
        <v>40</v>
      </c>
      <c r="AP37" s="188">
        <v>7</v>
      </c>
      <c r="AQ37" s="191">
        <v>60</v>
      </c>
      <c r="AR37" s="188">
        <v>7</v>
      </c>
      <c r="AS37" s="191">
        <v>45</v>
      </c>
      <c r="AT37" s="188">
        <v>10</v>
      </c>
      <c r="AU37" s="170">
        <v>97.906909090908897</v>
      </c>
      <c r="AV37" s="170">
        <f t="shared" si="3"/>
        <v>34.894836437365306</v>
      </c>
      <c r="AW37" s="173">
        <v>34.161909420289902</v>
      </c>
      <c r="AX37" s="173">
        <v>40.71</v>
      </c>
      <c r="AY37" s="173">
        <v>26.774999999999999</v>
      </c>
      <c r="AZ37" s="173">
        <v>23.064291390728499</v>
      </c>
      <c r="BA37" s="173">
        <v>55.349999999999902</v>
      </c>
      <c r="BB37" s="173">
        <v>33.950000000000003</v>
      </c>
      <c r="BC37" s="173">
        <v>31.75</v>
      </c>
      <c r="BD37" s="173">
        <v>40.71</v>
      </c>
      <c r="BE37" s="173">
        <v>31.97</v>
      </c>
      <c r="BF37" s="173">
        <v>25.902000000000001</v>
      </c>
      <c r="BG37" s="173">
        <v>39.5</v>
      </c>
      <c r="BH37" s="67" t="e">
        <f>+I37*#REF!</f>
        <v>#VALUE!</v>
      </c>
      <c r="BI37" s="67" t="e">
        <f>+J37*#REF!</f>
        <v>#VALUE!</v>
      </c>
      <c r="BJ37" s="58"/>
      <c r="BK37" s="58"/>
      <c r="BL37" s="58"/>
    </row>
    <row r="38" spans="1:64" s="87" customFormat="1" ht="24" customHeight="1">
      <c r="A38" s="333"/>
      <c r="B38" s="100">
        <v>4</v>
      </c>
      <c r="C38" s="152" t="str">
        <f>IF($C$19='Listes de choix'!$A$26,Q38,IF($C$19='Listes de choix'!$A$27,R38,IF($C$19=#REF!,#REF!,"")))</f>
        <v>Valeur ajoutée par personne (yc intérim)</v>
      </c>
      <c r="D38" s="152"/>
      <c r="E38" s="152"/>
      <c r="F38" s="152"/>
      <c r="G38" s="161" t="str">
        <f>IF($C$19='Listes de choix'!$A$26,S38,IF($C$19='Listes de choix'!$A$27,T38,IF($C$19=#REF!,#REF!,"")))</f>
        <v>k€ / pers</v>
      </c>
      <c r="H38" s="162" t="str">
        <f t="shared" si="1"/>
        <v>Nbre</v>
      </c>
      <c r="I38" s="210" t="s">
        <v>55</v>
      </c>
      <c r="J38" s="210" t="s">
        <v>55</v>
      </c>
      <c r="K38" s="251">
        <f>IF($C$19='Listes de choix'!$A$29,"",IF($C$19='Listes de choix'!$A$28,"",IF($C$19='Listes de choix'!$A$27,IF(U38="","",U38),IF($C$19='Listes de choix'!$A$26,IF($G$19=0,Y38,IF($G$19=1,AA38,IF($G$19=2,AC38,IF($G$19=3,AE38,IF($G$19=4,AG38,IF($G$19=5,AI38,IF($G$19=6,AK38,IF($G$19=7,AM38,IF($G$19=8,AO38,IF($G$19=9,AQ38,IF($G$19=10,AS38,"")))))))))))))))</f>
        <v>180</v>
      </c>
      <c r="L38" s="255">
        <f>IF($C$19='Listes de choix'!$A$29,"",IF($C$19='Listes de choix'!$A$28,"",IF($C$19='Listes de choix'!$A$27,IF(V38="","",V38),IF($C$19='Listes de choix'!$A$26,IF($G$19=0,Z38,IF($G$19=1,AB38,IF($G$19=2,AD38,IF($G$19=3,AF38,IF($G$19=4,AH38,IF($G$19=5,AJ38,IF($G$19=6,AL38,IF($G$19=7,AN38,IF($G$19=8,AP38,IF($G$19=9,AR38,IF($G$19=10,AT38,"")))))))))))))))</f>
        <v>30</v>
      </c>
      <c r="M38" s="260">
        <f>IF($C$19='Listes de choix'!$A$29,"",IF($C$19='Listes de choix'!$A$28,"",IF($C$19='Listes de choix'!$A$27,IF(AU38="","",AU38),IF($C$19='Listes de choix'!$A$26,IF($G$19=1,AX38,IF($G$19=2,AY38,IF($G$19=3,AZ38,IF($G$19=4,BA38,IF($G$19=5,BB38,IF($G$19=6,BC38,IF($G$19=7,BD38,IF($G$19=8,BE38,IF($G$19=9,BF38,IF($G$19=10,BG38,AW38))))))))))))))</f>
        <v>60</v>
      </c>
      <c r="N38" s="149" t="s">
        <v>69</v>
      </c>
      <c r="O38" s="112" t="s">
        <v>70</v>
      </c>
      <c r="P38" s="45" t="str">
        <f t="shared" si="2"/>
        <v>Valeur ajoutée par personne (yc intérim)</v>
      </c>
      <c r="Q38" s="78" t="str">
        <f>'Définitions pour la série'!B12</f>
        <v>Valeur ajoutée par personne (yc intérim)</v>
      </c>
      <c r="R38" s="79" t="str">
        <f>'Définitions unitaire et carross'!B13</f>
        <v>Valeur ajoutée par personne (yc intérim)</v>
      </c>
      <c r="S38" s="80" t="str">
        <f>'Définitions pour la série'!D12</f>
        <v>k€ / pers</v>
      </c>
      <c r="T38" s="81" t="str">
        <f>'Définitions unitaire et carross'!D13</f>
        <v>k€ / pers</v>
      </c>
      <c r="U38" s="192">
        <v>130</v>
      </c>
      <c r="V38" s="193">
        <v>20</v>
      </c>
      <c r="W38" s="189">
        <v>200</v>
      </c>
      <c r="X38" s="190">
        <v>2</v>
      </c>
      <c r="Y38" s="192">
        <v>130</v>
      </c>
      <c r="Z38" s="193">
        <v>2</v>
      </c>
      <c r="AA38" s="192">
        <v>180</v>
      </c>
      <c r="AB38" s="193">
        <v>25</v>
      </c>
      <c r="AC38" s="192">
        <v>120</v>
      </c>
      <c r="AD38" s="193">
        <v>30</v>
      </c>
      <c r="AE38" s="192">
        <v>120</v>
      </c>
      <c r="AF38" s="193">
        <v>25</v>
      </c>
      <c r="AG38" s="192">
        <v>200</v>
      </c>
      <c r="AH38" s="193">
        <v>12</v>
      </c>
      <c r="AI38" s="192">
        <v>180</v>
      </c>
      <c r="AJ38" s="193">
        <v>30</v>
      </c>
      <c r="AK38" s="192">
        <v>120</v>
      </c>
      <c r="AL38" s="193">
        <v>25</v>
      </c>
      <c r="AM38" s="192">
        <v>140</v>
      </c>
      <c r="AN38" s="193">
        <v>40</v>
      </c>
      <c r="AO38" s="192">
        <v>100</v>
      </c>
      <c r="AP38" s="193">
        <v>40</v>
      </c>
      <c r="AQ38" s="192">
        <v>90</v>
      </c>
      <c r="AR38" s="193">
        <v>50</v>
      </c>
      <c r="AS38" s="192">
        <v>110</v>
      </c>
      <c r="AT38" s="193">
        <v>30</v>
      </c>
      <c r="AU38" s="170">
        <v>100</v>
      </c>
      <c r="AV38" s="170">
        <f t="shared" si="3"/>
        <v>102.72727272727273</v>
      </c>
      <c r="AW38" s="174">
        <v>80</v>
      </c>
      <c r="AX38" s="174">
        <v>120</v>
      </c>
      <c r="AY38" s="174">
        <v>120</v>
      </c>
      <c r="AZ38" s="174">
        <v>100</v>
      </c>
      <c r="BA38" s="174">
        <v>140</v>
      </c>
      <c r="BB38" s="174">
        <v>60</v>
      </c>
      <c r="BC38" s="174">
        <v>100</v>
      </c>
      <c r="BD38" s="174">
        <v>120</v>
      </c>
      <c r="BE38" s="174">
        <v>100</v>
      </c>
      <c r="BF38" s="174">
        <v>90</v>
      </c>
      <c r="BG38" s="174">
        <v>100</v>
      </c>
      <c r="BH38" s="66"/>
      <c r="BI38" s="66"/>
      <c r="BJ38" s="58"/>
      <c r="BK38" s="58"/>
      <c r="BL38" s="58"/>
    </row>
    <row r="39" spans="1:64" s="87" customFormat="1" ht="24" customHeight="1">
      <c r="A39" s="334"/>
      <c r="B39" s="98">
        <v>5</v>
      </c>
      <c r="C39" s="153" t="str">
        <f>IF($C$19='Listes de choix'!$A$26,Q39,IF($C$19='Listes de choix'!$A$27,R39,IF($C$19=#REF!,#REF!,"")))</f>
        <v>Taux de (bon) service</v>
      </c>
      <c r="D39" s="153"/>
      <c r="E39" s="153"/>
      <c r="F39" s="153"/>
      <c r="G39" s="159" t="str">
        <f>IF($C$19='Listes de choix'!$A$26,S39,IF($C$19='Listes de choix'!$A$27,T39,IF($C$19=#REF!,#REF!,"")))</f>
        <v>%</v>
      </c>
      <c r="H39" s="160" t="str">
        <f t="shared" si="1"/>
        <v>Nbre</v>
      </c>
      <c r="I39" s="106" t="s">
        <v>55</v>
      </c>
      <c r="J39" s="106" t="s">
        <v>55</v>
      </c>
      <c r="K39" s="250">
        <f>IF($C$19='Listes de choix'!$A$29,"",IF($C$19='Listes de choix'!$A$28,"",IF($C$19='Listes de choix'!$A$27,IF(U39="","",U39),IF($C$19='Listes de choix'!$A$26,IF($G$19=0,Y39,IF($G$19=1,AA39,IF($G$19=2,AC39,IF($G$19=3,AE39,IF($G$19=4,AG39,IF($G$19=5,AI39,IF($G$19=6,AK39,IF($G$19=7,AM39,IF($G$19=8,AO39,IF($G$19=9,AQ39,IF($G$19=10,AS39,"")))))))))))))))</f>
        <v>100</v>
      </c>
      <c r="L39" s="254">
        <f>IF($C$19='Listes de choix'!$A$29,"",IF($C$19='Listes de choix'!$A$28,"",IF($C$19='Listes de choix'!$A$27,IF(V39="","",V39),IF($C$19='Listes de choix'!$A$26,IF($G$19=0,Z39,IF($G$19=1,AB39,IF($G$19=2,AD39,IF($G$19=3,AF39,IF($G$19=4,AH39,IF($G$19=5,AJ39,IF($G$19=6,AL39,IF($G$19=7,AN39,IF($G$19=8,AP39,IF($G$19=9,AR39,IF($G$19=10,AT39,"")))))))))))))))</f>
        <v>70</v>
      </c>
      <c r="M39" s="259">
        <f>IF($C$19='Listes de choix'!$A$29,"",IF($C$19='Listes de choix'!$A$28,"",IF($C$19='Listes de choix'!$A$27,IF(AU39="","",AU39),IF($C$19='Listes de choix'!$A$26,IF($G$19=1,AX39,IF($G$19=2,AY39,IF($G$19=3,AZ39,IF($G$19=4,BA39,IF($G$19=5,BB39,IF($G$19=6,BC39,IF($G$19=7,BD39,IF($G$19=8,BE39,IF($G$19=9,BF39,IF($G$19=10,BG39,AW39))))))))))))))</f>
        <v>99.91</v>
      </c>
      <c r="N39" s="148" t="s">
        <v>69</v>
      </c>
      <c r="O39" s="114"/>
      <c r="P39" s="45" t="str">
        <f t="shared" si="2"/>
        <v>Taux de (bon) service</v>
      </c>
      <c r="Q39" s="78" t="str">
        <f>'Définitions pour la série'!B14</f>
        <v>Taux de (bon) service</v>
      </c>
      <c r="R39" s="79" t="str">
        <f>'Définitions unitaire et carross'!B15</f>
        <v>Taux de (bon) service</v>
      </c>
      <c r="S39" s="80" t="str">
        <f>'Définitions pour la série'!D14</f>
        <v>%</v>
      </c>
      <c r="T39" s="81" t="str">
        <f>'Définitions unitaire et carross'!D15</f>
        <v>%</v>
      </c>
      <c r="U39" s="198">
        <v>100</v>
      </c>
      <c r="V39" s="199">
        <v>35</v>
      </c>
      <c r="W39" s="189">
        <v>100</v>
      </c>
      <c r="X39" s="190">
        <v>60</v>
      </c>
      <c r="Y39" s="198">
        <v>100</v>
      </c>
      <c r="Z39" s="199">
        <v>75</v>
      </c>
      <c r="AA39" s="198">
        <v>100</v>
      </c>
      <c r="AB39" s="199">
        <v>75</v>
      </c>
      <c r="AC39" s="198">
        <v>100</v>
      </c>
      <c r="AD39" s="199">
        <v>60</v>
      </c>
      <c r="AE39" s="198">
        <v>100</v>
      </c>
      <c r="AF39" s="199">
        <v>70</v>
      </c>
      <c r="AG39" s="198">
        <v>100</v>
      </c>
      <c r="AH39" s="199">
        <v>70</v>
      </c>
      <c r="AI39" s="198">
        <v>100</v>
      </c>
      <c r="AJ39" s="199">
        <v>70</v>
      </c>
      <c r="AK39" s="198">
        <v>100</v>
      </c>
      <c r="AL39" s="199">
        <v>70</v>
      </c>
      <c r="AM39" s="198">
        <v>100</v>
      </c>
      <c r="AN39" s="199">
        <v>70</v>
      </c>
      <c r="AO39" s="198">
        <v>100</v>
      </c>
      <c r="AP39" s="199">
        <v>70</v>
      </c>
      <c r="AQ39" s="198">
        <v>100</v>
      </c>
      <c r="AR39" s="199">
        <v>75</v>
      </c>
      <c r="AS39" s="198">
        <v>100</v>
      </c>
      <c r="AT39" s="199">
        <v>85</v>
      </c>
      <c r="AU39" s="170">
        <v>98.124784040995607</v>
      </c>
      <c r="AV39" s="170">
        <f t="shared" si="3"/>
        <v>99.638272727272721</v>
      </c>
      <c r="AW39" s="176">
        <v>99.8245</v>
      </c>
      <c r="AX39" s="176">
        <v>100</v>
      </c>
      <c r="AY39" s="176">
        <v>100</v>
      </c>
      <c r="AZ39" s="176">
        <v>99</v>
      </c>
      <c r="BA39" s="176">
        <v>100</v>
      </c>
      <c r="BB39" s="176">
        <v>99.91</v>
      </c>
      <c r="BC39" s="176">
        <v>99.496499999999997</v>
      </c>
      <c r="BD39" s="176">
        <v>100</v>
      </c>
      <c r="BE39" s="176">
        <v>100</v>
      </c>
      <c r="BF39" s="176">
        <v>99.44</v>
      </c>
      <c r="BG39" s="176">
        <v>98.35</v>
      </c>
      <c r="BH39" s="66"/>
      <c r="BI39" s="66"/>
      <c r="BJ39" s="58"/>
      <c r="BK39" s="58"/>
      <c r="BL39" s="58"/>
    </row>
    <row r="40" spans="1:64" s="87" customFormat="1" ht="24" customHeight="1">
      <c r="A40" s="335" t="s">
        <v>71</v>
      </c>
      <c r="B40" s="99">
        <v>6</v>
      </c>
      <c r="C40" s="151" t="str">
        <f>IF($C$19='Listes de choix'!$A$26,Q40,IF($C$19='Listes de choix'!$A$27,R40,IF($C$19=#REF!,#REF!,"")))</f>
        <v>Suggestions par personne par an</v>
      </c>
      <c r="D40" s="151"/>
      <c r="E40" s="151"/>
      <c r="F40" s="151"/>
      <c r="G40" s="155" t="str">
        <f>IF($C$19='Listes de choix'!$A$26,S40,IF($C$19='Listes de choix'!$A$27,T40,IF($C$19=#REF!,#REF!,"")))</f>
        <v>Nombre</v>
      </c>
      <c r="H40" s="156" t="str">
        <f t="shared" si="1"/>
        <v>Nbre</v>
      </c>
      <c r="I40" s="107" t="s">
        <v>55</v>
      </c>
      <c r="J40" s="107" t="s">
        <v>55</v>
      </c>
      <c r="K40" s="249">
        <f>IF($C$19='Listes de choix'!$A$29,"",IF($C$19='Listes de choix'!$A$28,"",IF($C$19='Listes de choix'!$A$27,IF(U40="","",U40),IF($C$19='Listes de choix'!$A$26,IF($G$19=0,Y40,IF($G$19=1,AA40,IF($G$19=2,AC40,IF($G$19=3,AE40,IF($G$19=4,AG40,IF($G$19=5,AI40,IF($G$19=6,AK40,IF($G$19=7,AM40,IF($G$19=8,AO40,IF($G$19=9,AQ40,IF($G$19=10,AS40,"")))))))))))))))</f>
        <v>15</v>
      </c>
      <c r="L40" s="253">
        <f>IF($C$19='Listes de choix'!$A$29,"",IF($C$19='Listes de choix'!$A$28,"",IF($C$19='Listes de choix'!$A$27,IF(V40="","",V40),IF($C$19='Listes de choix'!$A$26,IF($G$19=0,Z40,IF($G$19=1,AB40,IF($G$19=2,AD40,IF($G$19=3,AF40,IF($G$19=4,AH40,IF($G$19=5,AJ40,IF($G$19=6,AL40,IF($G$19=7,AN40,IF($G$19=8,AP40,IF($G$19=9,AR40,IF($G$19=10,AT40,"")))))))))))))))</f>
        <v>0</v>
      </c>
      <c r="M40" s="258">
        <f>IF($C$19='Listes de choix'!$A$29,"",IF($C$19='Listes de choix'!$A$28,"",IF($C$19='Listes de choix'!$A$27,IF(AU40="","",AU40),IF($C$19='Listes de choix'!$A$26,IF($G$19=1,AX40,IF($G$19=2,AY40,IF($G$19=3,AZ40,IF($G$19=4,BA40,IF($G$19=5,BB40,IF($G$19=6,BC40,IF($G$19=7,BD40,IF($G$19=8,BE40,IF($G$19=9,BF40,IF($G$19=10,BG40,AW40))))))))))))))</f>
        <v>11.6</v>
      </c>
      <c r="N40" s="147" t="s">
        <v>69</v>
      </c>
      <c r="O40" s="115"/>
      <c r="P40" s="45" t="str">
        <f t="shared" si="2"/>
        <v>Suggestions par personne par an</v>
      </c>
      <c r="Q40" s="78" t="str">
        <f>'Définitions pour la série'!B16</f>
        <v>Suggestions par personne par an</v>
      </c>
      <c r="R40" s="79" t="str">
        <f>'Définitions unitaire et carross'!B17</f>
        <v>Suggestions par personne par an</v>
      </c>
      <c r="S40" s="80" t="str">
        <f>'Définitions pour la série'!D16</f>
        <v>Nombre</v>
      </c>
      <c r="T40" s="81" t="str">
        <f>'Définitions unitaire et carross'!D17</f>
        <v>Nombre</v>
      </c>
      <c r="U40" s="191">
        <v>20</v>
      </c>
      <c r="V40" s="188">
        <v>0</v>
      </c>
      <c r="W40" s="189">
        <v>30</v>
      </c>
      <c r="X40" s="190">
        <v>0</v>
      </c>
      <c r="Y40" s="191">
        <v>20</v>
      </c>
      <c r="Z40" s="188">
        <v>0</v>
      </c>
      <c r="AA40" s="191">
        <v>30</v>
      </c>
      <c r="AB40" s="188">
        <v>0</v>
      </c>
      <c r="AC40" s="191">
        <v>6</v>
      </c>
      <c r="AD40" s="188">
        <v>0</v>
      </c>
      <c r="AE40" s="191">
        <v>10</v>
      </c>
      <c r="AF40" s="188">
        <v>0</v>
      </c>
      <c r="AG40" s="191">
        <v>30</v>
      </c>
      <c r="AH40" s="188">
        <v>0</v>
      </c>
      <c r="AI40" s="191">
        <v>15</v>
      </c>
      <c r="AJ40" s="188">
        <v>0</v>
      </c>
      <c r="AK40" s="191">
        <v>20</v>
      </c>
      <c r="AL40" s="188">
        <v>0</v>
      </c>
      <c r="AM40" s="191">
        <v>5</v>
      </c>
      <c r="AN40" s="188">
        <v>0</v>
      </c>
      <c r="AO40" s="191">
        <v>15</v>
      </c>
      <c r="AP40" s="188">
        <v>0</v>
      </c>
      <c r="AQ40" s="191">
        <v>10</v>
      </c>
      <c r="AR40" s="188">
        <v>0</v>
      </c>
      <c r="AS40" s="191">
        <v>5</v>
      </c>
      <c r="AT40" s="188">
        <v>0</v>
      </c>
      <c r="AU40" s="170">
        <v>12.375</v>
      </c>
      <c r="AV40" s="170">
        <f t="shared" si="3"/>
        <v>12.56159090909091</v>
      </c>
      <c r="AW40" s="173">
        <v>11.195</v>
      </c>
      <c r="AX40" s="173">
        <v>20.387499999999999</v>
      </c>
      <c r="AY40" s="173">
        <v>24</v>
      </c>
      <c r="AZ40" s="173">
        <v>3.85</v>
      </c>
      <c r="BA40" s="173">
        <v>16.13</v>
      </c>
      <c r="BB40" s="173">
        <v>11.6</v>
      </c>
      <c r="BC40" s="173">
        <v>8.8134999999999994</v>
      </c>
      <c r="BD40" s="173">
        <v>20.387499999999999</v>
      </c>
      <c r="BE40" s="173">
        <v>11.215</v>
      </c>
      <c r="BF40" s="173">
        <v>7.48</v>
      </c>
      <c r="BG40" s="173">
        <v>3.1190000000000002</v>
      </c>
      <c r="BH40" s="66"/>
      <c r="BI40" s="66"/>
      <c r="BJ40" s="58"/>
      <c r="BK40" s="58"/>
      <c r="BL40" s="58"/>
    </row>
    <row r="41" spans="1:64" s="87" customFormat="1" ht="24" customHeight="1">
      <c r="A41" s="436"/>
      <c r="B41" s="100">
        <v>7</v>
      </c>
      <c r="C41" s="152" t="str">
        <f>IF($C$19='Listes de choix'!$A$26,Q41,IF($C$19='Listes de choix'!$A$27,R41,IF($C$19=#REF!,#REF!,"")))</f>
        <v>Accidentalité - Taux de fréquence</v>
      </c>
      <c r="D41" s="152"/>
      <c r="E41" s="152"/>
      <c r="F41" s="152"/>
      <c r="G41" s="161" t="str">
        <f>IF($C$19='Listes de choix'!$A$26,S41,IF($C$19='Listes de choix'!$A$27,T41,IF($C$19=#REF!,#REF!,"")))</f>
        <v>Nombre</v>
      </c>
      <c r="H41" s="162" t="str">
        <f t="shared" si="1"/>
        <v>Nbre</v>
      </c>
      <c r="I41" s="108" t="s">
        <v>55</v>
      </c>
      <c r="J41" s="108" t="s">
        <v>55</v>
      </c>
      <c r="K41" s="251">
        <f>IF($C$19='Listes de choix'!$A$29,"",IF($C$19='Listes de choix'!$A$28,"",IF($C$19='Listes de choix'!$A$27,IF(U41="","",U41),IF($C$19='Listes de choix'!$A$26,IF($G$19=0,Y41,IF($G$19=1,AA41,IF($G$19=2,AC41,IF($G$19=3,AE41,IF($G$19=4,AG41,IF($G$19=5,AI41,IF($G$19=6,AK41,IF($G$19=7,AM41,IF($G$19=8,AO41,IF($G$19=9,AQ41,IF($G$19=10,AS41,"")))))))))))))))</f>
        <v>0</v>
      </c>
      <c r="L41" s="255">
        <f>IF($C$19='Listes de choix'!$A$29,"",IF($C$19='Listes de choix'!$A$28,"",IF($C$19='Listes de choix'!$A$27,IF(V41="","",V41),IF($C$19='Listes de choix'!$A$26,IF($G$19=0,Z41,IF($G$19=1,AB41,IF($G$19=2,AD41,IF($G$19=3,AF41,IF($G$19=4,AH41,IF($G$19=5,AJ41,IF($G$19=6,AL41,IF($G$19=7,AN41,IF($G$19=8,AP41,IF($G$19=9,AR41,IF($G$19=10,AT41,"")))))))))))))))</f>
        <v>25</v>
      </c>
      <c r="M41" s="260">
        <f>IF($C$19='Listes de choix'!$A$29,"",IF($C$19='Listes de choix'!$A$28,"",IF($C$19='Listes de choix'!$A$27,IF(AU41="","",AU41),IF($C$19='Listes de choix'!$A$26,IF($G$19=1,AX41,IF($G$19=2,AY41,IF($G$19=3,AZ41,IF($G$19=4,BA41,IF($G$19=5,BB41,IF($G$19=6,BC41,IF($G$19=7,BD41,IF($G$19=8,BE41,IF($G$19=9,BF41,IF($G$19=10,BG41,AW41))))))))))))))</f>
        <v>0</v>
      </c>
      <c r="N41" s="149" t="s">
        <v>67</v>
      </c>
      <c r="O41" s="116"/>
      <c r="P41" s="45" t="str">
        <f t="shared" si="2"/>
        <v>Accidentalité - Taux de fréquence</v>
      </c>
      <c r="Q41" s="78" t="str">
        <f>'Définitions pour la série'!B18</f>
        <v>Accidentalité - Taux de fréquence</v>
      </c>
      <c r="R41" s="79" t="str">
        <f>'Définitions unitaire et carross'!B19</f>
        <v>Accidentalité - Taux de fréquence</v>
      </c>
      <c r="S41" s="80" t="str">
        <f>'Définitions pour la série'!D18</f>
        <v>Nombre</v>
      </c>
      <c r="T41" s="81" t="str">
        <f>'Définitions unitaire et carross'!D19</f>
        <v>Nombre</v>
      </c>
      <c r="U41" s="196">
        <v>0</v>
      </c>
      <c r="V41" s="197">
        <v>90</v>
      </c>
      <c r="W41" s="181">
        <v>0</v>
      </c>
      <c r="X41" s="182">
        <v>170</v>
      </c>
      <c r="Y41" s="196">
        <v>0</v>
      </c>
      <c r="Z41" s="197">
        <v>130</v>
      </c>
      <c r="AA41" s="196">
        <v>0</v>
      </c>
      <c r="AB41" s="197">
        <v>60</v>
      </c>
      <c r="AC41" s="196">
        <v>0</v>
      </c>
      <c r="AD41" s="197">
        <v>90</v>
      </c>
      <c r="AE41" s="196">
        <v>0</v>
      </c>
      <c r="AF41" s="197">
        <v>70</v>
      </c>
      <c r="AG41" s="196">
        <v>0</v>
      </c>
      <c r="AH41" s="197">
        <v>40</v>
      </c>
      <c r="AI41" s="196">
        <v>0</v>
      </c>
      <c r="AJ41" s="197">
        <v>25</v>
      </c>
      <c r="AK41" s="196">
        <v>0</v>
      </c>
      <c r="AL41" s="197">
        <v>110</v>
      </c>
      <c r="AM41" s="196">
        <v>0</v>
      </c>
      <c r="AN41" s="197">
        <v>170</v>
      </c>
      <c r="AO41" s="196">
        <v>0</v>
      </c>
      <c r="AP41" s="197">
        <v>30</v>
      </c>
      <c r="AQ41" s="196">
        <v>0</v>
      </c>
      <c r="AR41" s="197">
        <v>60</v>
      </c>
      <c r="AS41" s="196">
        <v>0</v>
      </c>
      <c r="AT41" s="197">
        <v>120</v>
      </c>
      <c r="AU41" s="170">
        <v>0</v>
      </c>
      <c r="AV41" s="170">
        <f t="shared" si="3"/>
        <v>0</v>
      </c>
      <c r="AW41" s="174">
        <v>0</v>
      </c>
      <c r="AX41" s="174">
        <v>0</v>
      </c>
      <c r="AY41" s="174">
        <v>0</v>
      </c>
      <c r="AZ41" s="174">
        <v>0</v>
      </c>
      <c r="BA41" s="174">
        <v>0</v>
      </c>
      <c r="BB41" s="174">
        <v>0</v>
      </c>
      <c r="BC41" s="174">
        <v>0</v>
      </c>
      <c r="BD41" s="174">
        <v>0</v>
      </c>
      <c r="BE41" s="174">
        <v>0</v>
      </c>
      <c r="BF41" s="174">
        <v>0</v>
      </c>
      <c r="BG41" s="174">
        <v>0</v>
      </c>
      <c r="BH41" s="66"/>
      <c r="BI41" s="66"/>
      <c r="BJ41" s="58"/>
      <c r="BK41" s="58"/>
      <c r="BL41" s="58"/>
    </row>
    <row r="42" spans="1:64" s="87" customFormat="1" ht="24" customHeight="1">
      <c r="A42" s="436"/>
      <c r="B42" s="100">
        <v>8</v>
      </c>
      <c r="C42" s="152" t="str">
        <f>IF($C$19='Listes de choix'!$A$26,Q42,IF($C$19='Listes de choix'!$A$27,R42,IF($C$19=#REF!,#REF!,"")))</f>
        <v>Accidentalité - Taux de gravité</v>
      </c>
      <c r="D42" s="152"/>
      <c r="E42" s="152"/>
      <c r="F42" s="152"/>
      <c r="G42" s="161" t="str">
        <f>IF($C$19='Listes de choix'!$A$26,S42,IF($C$19='Listes de choix'!$A$27,T42,IF($C$19=#REF!,#REF!,"")))</f>
        <v>Nombre</v>
      </c>
      <c r="H42" s="162" t="str">
        <f t="shared" si="1"/>
        <v>Nbre</v>
      </c>
      <c r="I42" s="109" t="s">
        <v>55</v>
      </c>
      <c r="J42" s="109" t="s">
        <v>55</v>
      </c>
      <c r="K42" s="264">
        <f>IF($C$19='Listes de choix'!$A$29,"",IF($C$19='Listes de choix'!$A$28,"",IF($C$19='Listes de choix'!$A$27,IF(U42="","",U42),IF($C$19='Listes de choix'!$A$26,IF($G$19=0,Y42,IF($G$19=1,AA42,IF($G$19=2,AC42,IF($G$19=3,AE42,IF($G$19=4,AG42,IF($G$19=5,AI42,IF($G$19=6,AK42,IF($G$19=7,AM42,IF($G$19=8,AO42,IF($G$19=9,AQ42,IF($G$19=10,AS42,"")))))))))))))))</f>
        <v>0</v>
      </c>
      <c r="L42" s="265">
        <f>IF($C$19='Listes de choix'!$A$29,"",IF($C$19='Listes de choix'!$A$28,"",IF($C$19='Listes de choix'!$A$27,IF(V42="","",V42),IF($C$19='Listes de choix'!$A$26,IF($G$19=0,Z42,IF($G$19=1,AB42,IF($G$19=2,AD42,IF($G$19=3,AF42,IF($G$19=4,AH42,IF($G$19=5,AJ42,IF($G$19=6,AL42,IF($G$19=7,AN42,IF($G$19=8,AP42,IF($G$19=9,AR42,IF($G$19=10,AT42,"")))))))))))))))</f>
        <v>2</v>
      </c>
      <c r="M42" s="266">
        <f>IF($C$19='Listes de choix'!$A$29,"",IF($C$19='Listes de choix'!$A$28,"",IF($C$19='Listes de choix'!$A$27,IF(AU42="","",AU42),IF($C$19='Listes de choix'!$A$26,IF($G$19=1,AX42,IF($G$19=2,AY42,IF($G$19=3,AZ42,IF($G$19=4,BA42,IF($G$19=5,BB42,IF($G$19=6,BC42,IF($G$19=7,BD42,IF($G$19=8,BE42,IF($G$19=9,BF42,IF($G$19=10,BG42,AW42))))))))))))))</f>
        <v>0</v>
      </c>
      <c r="N42" s="149" t="s">
        <v>67</v>
      </c>
      <c r="O42" s="116"/>
      <c r="P42" s="45" t="str">
        <f t="shared" si="2"/>
        <v>Accidentalité - Taux de gravité</v>
      </c>
      <c r="Q42" s="78" t="str">
        <f>'Définitions pour la série'!B20</f>
        <v>Accidentalité - Taux de gravité</v>
      </c>
      <c r="R42" s="79" t="str">
        <f>'Définitions unitaire et carross'!B21</f>
        <v>Accidentalité - Taux de gravité</v>
      </c>
      <c r="S42" s="80" t="str">
        <f>'Définitions pour la série'!D20</f>
        <v>Nombre</v>
      </c>
      <c r="T42" s="81" t="str">
        <f>'Définitions unitaire et carross'!D21</f>
        <v>Nombre</v>
      </c>
      <c r="U42" s="200">
        <v>0</v>
      </c>
      <c r="V42" s="201">
        <v>5</v>
      </c>
      <c r="W42" s="185">
        <v>0</v>
      </c>
      <c r="X42" s="186">
        <v>12</v>
      </c>
      <c r="Y42" s="200">
        <v>0</v>
      </c>
      <c r="Z42" s="201">
        <v>3.2</v>
      </c>
      <c r="AA42" s="200">
        <v>0</v>
      </c>
      <c r="AB42" s="201">
        <v>5.97</v>
      </c>
      <c r="AC42" s="200">
        <v>2.1999999999999999E-2</v>
      </c>
      <c r="AD42" s="201">
        <v>6</v>
      </c>
      <c r="AE42" s="200">
        <v>0</v>
      </c>
      <c r="AF42" s="201">
        <v>3</v>
      </c>
      <c r="AG42" s="200">
        <v>0</v>
      </c>
      <c r="AH42" s="201">
        <v>5.5</v>
      </c>
      <c r="AI42" s="200">
        <v>0</v>
      </c>
      <c r="AJ42" s="201">
        <v>2</v>
      </c>
      <c r="AK42" s="200">
        <v>0</v>
      </c>
      <c r="AL42" s="201">
        <v>12</v>
      </c>
      <c r="AM42" s="200">
        <v>0</v>
      </c>
      <c r="AN42" s="201">
        <v>2.8</v>
      </c>
      <c r="AO42" s="200">
        <v>0</v>
      </c>
      <c r="AP42" s="201">
        <v>3.5</v>
      </c>
      <c r="AQ42" s="200">
        <v>0</v>
      </c>
      <c r="AR42" s="201">
        <v>4</v>
      </c>
      <c r="AS42" s="200">
        <v>0</v>
      </c>
      <c r="AT42" s="201">
        <v>8.15</v>
      </c>
      <c r="AU42" s="172">
        <v>0</v>
      </c>
      <c r="AV42" s="172">
        <f t="shared" si="3"/>
        <v>0</v>
      </c>
      <c r="AW42" s="175">
        <v>0</v>
      </c>
      <c r="AX42" s="175">
        <v>0</v>
      </c>
      <c r="AY42" s="175">
        <v>0</v>
      </c>
      <c r="AZ42" s="175">
        <v>0</v>
      </c>
      <c r="BA42" s="175">
        <v>0</v>
      </c>
      <c r="BB42" s="175">
        <v>0</v>
      </c>
      <c r="BC42" s="175">
        <v>0</v>
      </c>
      <c r="BD42" s="175">
        <v>0</v>
      </c>
      <c r="BE42" s="175">
        <v>0</v>
      </c>
      <c r="BF42" s="175">
        <v>0</v>
      </c>
      <c r="BG42" s="175">
        <v>0</v>
      </c>
      <c r="BH42" s="66"/>
      <c r="BI42" s="66"/>
      <c r="BJ42" s="58"/>
      <c r="BK42" s="58"/>
      <c r="BL42" s="58"/>
    </row>
    <row r="43" spans="1:64" s="87" customFormat="1" ht="24" customHeight="1">
      <c r="A43" s="436"/>
      <c r="B43" s="100">
        <v>9</v>
      </c>
      <c r="C43" s="152" t="str">
        <f>IF($C$19='Listes de choix'!$A$26,Q43,IF($C$19='Listes de choix'!$A$27,R43,IF($C$19=#REF!,#REF!,"")))</f>
        <v>Absentéisme maladie agents</v>
      </c>
      <c r="D43" s="152"/>
      <c r="E43" s="152"/>
      <c r="F43" s="152"/>
      <c r="G43" s="161" t="str">
        <f>IF($C$19='Listes de choix'!$A$26,S43,IF($C$19='Listes de choix'!$A$27,T43,IF($C$19=#REF!,#REF!,"")))</f>
        <v>%</v>
      </c>
      <c r="H43" s="162" t="str">
        <f t="shared" si="1"/>
        <v>Nbre</v>
      </c>
      <c r="I43" s="109" t="s">
        <v>55</v>
      </c>
      <c r="J43" s="109" t="s">
        <v>55</v>
      </c>
      <c r="K43" s="264">
        <f>IF($C$19='Listes de choix'!$A$29,"",IF($C$19='Listes de choix'!$A$28,"",IF($C$19='Listes de choix'!$A$27,IF(U43="","",U43),IF($C$19='Listes de choix'!$A$26,IF($G$19=0,Y43,IF($G$19=1,AA43,IF($G$19=2,AC43,IF($G$19=3,AE43,IF($G$19=4,AG43,IF($G$19=5,AI43,IF($G$19=6,AK43,IF($G$19=7,AM43,IF($G$19=8,AO43,IF($G$19=9,AQ43,IF($G$19=10,AS43,"")))))))))))))))</f>
        <v>0</v>
      </c>
      <c r="L43" s="265">
        <f>IF($C$19='Listes de choix'!$A$29,"",IF($C$19='Listes de choix'!$A$28,"",IF($C$19='Listes de choix'!$A$27,IF(V43="","",V43),IF($C$19='Listes de choix'!$A$26,IF($G$19=0,Z43,IF($G$19=1,AB43,IF($G$19=2,AD43,IF($G$19=3,AF43,IF($G$19=4,AH43,IF($G$19=5,AJ43,IF($G$19=6,AL43,IF($G$19=7,AN43,IF($G$19=8,AP43,IF($G$19=9,AR43,IF($G$19=10,AT43,"")))))))))))))))</f>
        <v>7</v>
      </c>
      <c r="M43" s="266">
        <f>IF($C$19='Listes de choix'!$A$29,"",IF($C$19='Listes de choix'!$A$28,"",IF($C$19='Listes de choix'!$A$27,IF(AU43="","",AU43),IF($C$19='Listes de choix'!$A$26,IF($G$19=1,AX43,IF($G$19=2,AY43,IF($G$19=3,AZ43,IF($G$19=4,BA43,IF($G$19=5,BB43,IF($G$19=6,BC43,IF($G$19=7,BD43,IF($G$19=8,BE43,IF($G$19=9,BF43,IF($G$19=10,BG43,AW43))))))))))))))</f>
        <v>1</v>
      </c>
      <c r="N43" s="149" t="s">
        <v>67</v>
      </c>
      <c r="O43" s="112"/>
      <c r="P43" s="45" t="str">
        <f t="shared" si="2"/>
        <v>Absentéisme maladie agents</v>
      </c>
      <c r="Q43" s="78" t="str">
        <f>'Définitions pour la série'!B22</f>
        <v>Absentéisme maladie agents</v>
      </c>
      <c r="R43" s="79" t="str">
        <f>'Définitions unitaire et carross'!B23</f>
        <v>Absentéisme maladie agents</v>
      </c>
      <c r="S43" s="80" t="str">
        <f>'Définitions pour la série'!D22</f>
        <v>%</v>
      </c>
      <c r="T43" s="81" t="str">
        <f>'Définitions unitaire et carross'!D23</f>
        <v>%</v>
      </c>
      <c r="U43" s="200">
        <v>0</v>
      </c>
      <c r="V43" s="201">
        <v>8</v>
      </c>
      <c r="W43" s="185">
        <v>0</v>
      </c>
      <c r="X43" s="186">
        <v>18</v>
      </c>
      <c r="Y43" s="200">
        <v>0</v>
      </c>
      <c r="Z43" s="201">
        <v>6.5</v>
      </c>
      <c r="AA43" s="200">
        <v>0</v>
      </c>
      <c r="AB43" s="201">
        <v>18</v>
      </c>
      <c r="AC43" s="200">
        <v>1</v>
      </c>
      <c r="AD43" s="201">
        <v>8.5</v>
      </c>
      <c r="AE43" s="200">
        <v>1</v>
      </c>
      <c r="AF43" s="201">
        <v>7.17</v>
      </c>
      <c r="AG43" s="200">
        <v>0</v>
      </c>
      <c r="AH43" s="201">
        <v>8.56</v>
      </c>
      <c r="AI43" s="200">
        <v>0</v>
      </c>
      <c r="AJ43" s="201">
        <v>7</v>
      </c>
      <c r="AK43" s="200">
        <v>0</v>
      </c>
      <c r="AL43" s="201">
        <v>8.5</v>
      </c>
      <c r="AM43" s="200">
        <v>0</v>
      </c>
      <c r="AN43" s="201">
        <v>6</v>
      </c>
      <c r="AO43" s="200">
        <v>0</v>
      </c>
      <c r="AP43" s="201">
        <v>7</v>
      </c>
      <c r="AQ43" s="200">
        <v>1</v>
      </c>
      <c r="AR43" s="201">
        <v>6</v>
      </c>
      <c r="AS43" s="200">
        <v>1</v>
      </c>
      <c r="AT43" s="201">
        <v>6</v>
      </c>
      <c r="AU43" s="172">
        <v>1</v>
      </c>
      <c r="AV43" s="172">
        <f t="shared" si="3"/>
        <v>1</v>
      </c>
      <c r="AW43" s="175">
        <v>1</v>
      </c>
      <c r="AX43" s="175">
        <v>1</v>
      </c>
      <c r="AY43" s="175">
        <v>1</v>
      </c>
      <c r="AZ43" s="175">
        <v>1</v>
      </c>
      <c r="BA43" s="175">
        <v>1</v>
      </c>
      <c r="BB43" s="175">
        <v>1</v>
      </c>
      <c r="BC43" s="175">
        <v>1</v>
      </c>
      <c r="BD43" s="175">
        <v>1</v>
      </c>
      <c r="BE43" s="175">
        <v>1</v>
      </c>
      <c r="BF43" s="175">
        <v>1</v>
      </c>
      <c r="BG43" s="175">
        <v>1</v>
      </c>
      <c r="BH43" s="66"/>
      <c r="BI43" s="66"/>
      <c r="BJ43" s="58"/>
      <c r="BK43" s="58"/>
      <c r="BL43" s="58"/>
    </row>
    <row r="44" spans="1:64" s="87" customFormat="1" ht="24" customHeight="1" thickBot="1">
      <c r="A44" s="336"/>
      <c r="B44" s="98">
        <v>10</v>
      </c>
      <c r="C44" s="153" t="str">
        <f>IF($C$19='Listes de choix'!$A$26,Q44,IF($C$19='Listes de choix'!$A$27,R44,IF($C$19=#REF!,#REF!,"")))</f>
        <v>Investissement de formation / masse salariale</v>
      </c>
      <c r="D44" s="153"/>
      <c r="E44" s="153"/>
      <c r="F44" s="153"/>
      <c r="G44" s="159" t="str">
        <f>IF($C$19='Listes de choix'!$A$26,S44,IF($C$19='Listes de choix'!$A$27,T44,IF($C$19=#REF!,#REF!,"")))</f>
        <v>%MS</v>
      </c>
      <c r="H44" s="160" t="str">
        <f t="shared" si="1"/>
        <v>Nbre</v>
      </c>
      <c r="I44" s="110" t="s">
        <v>55</v>
      </c>
      <c r="J44" s="110" t="s">
        <v>55</v>
      </c>
      <c r="K44" s="267">
        <f>IF($C$19='Listes de choix'!$A$29,"",IF($C$19='Listes de choix'!$A$28,"",IF($C$19='Listes de choix'!$A$27,IF(U44="","",U44),IF($C$19='Listes de choix'!$A$26,IF($G$19=0,Y44,IF($G$19=1,AA44,IF($G$19=2,AC44,IF($G$19=3,AE44,IF($G$19=4,AG44,IF($G$19=5,AI44,IF($G$19=6,AK44,IF($G$19=7,AM44,IF($G$19=8,AO44,IF($G$19=9,AQ44,IF($G$19=10,AS44,"")))))))))))))))</f>
        <v>4.2</v>
      </c>
      <c r="L44" s="261">
        <f>IF($C$19='Listes de choix'!$A$29,"",IF($C$19='Listes de choix'!$A$28,"",IF($C$19='Listes de choix'!$A$27,IF(V44="","",V44),IF($C$19='Listes de choix'!$A$26,IF($G$19=0,Z44,IF($G$19=1,AB44,IF($G$19=2,AD44,IF($G$19=3,AF44,IF($G$19=4,AH44,IF($G$19=5,AJ44,IF($G$19=6,AL44,IF($G$19=7,AN44,IF($G$19=8,AP44,IF($G$19=9,AR44,IF($G$19=10,AT44,"")))))))))))))))</f>
        <v>0.1</v>
      </c>
      <c r="M44" s="262">
        <f>IF($C$19='Listes de choix'!$A$29,"",IF($C$19='Listes de choix'!$A$28,"",IF($C$19='Listes de choix'!$A$27,IF(AU44="","",AU44),IF($C$19='Listes de choix'!$A$26,IF($G$19=1,AX44,IF($G$19=2,AY44,IF($G$19=3,AZ44,IF($G$19=4,BA44,IF($G$19=5,BB44,IF($G$19=6,BC44,IF($G$19=7,BD44,IF($G$19=8,BE44,IF($G$19=9,BF44,IF($G$19=10,BG44,AW44))))))))))))))</f>
        <v>3.2519999999999998</v>
      </c>
      <c r="N44" s="148" t="s">
        <v>69</v>
      </c>
      <c r="O44" s="114"/>
      <c r="P44" s="45" t="str">
        <f t="shared" si="2"/>
        <v>Investissement de formation / masse salariale</v>
      </c>
      <c r="Q44" s="78" t="str">
        <f>'Définitions pour la série'!B24</f>
        <v>Investissement de formation / masse salariale</v>
      </c>
      <c r="R44" s="79" t="str">
        <f>'Définitions unitaire et carross'!B25</f>
        <v>Investissement de formation / masse salariale</v>
      </c>
      <c r="S44" s="80" t="str">
        <f>'Définitions pour la série'!D24</f>
        <v>%MS</v>
      </c>
      <c r="T44" s="84" t="str">
        <f>'Définitions unitaire et carross'!D25</f>
        <v>%MS</v>
      </c>
      <c r="U44" s="202">
        <v>5</v>
      </c>
      <c r="V44" s="203">
        <v>0</v>
      </c>
      <c r="W44" s="194">
        <v>15</v>
      </c>
      <c r="X44" s="195">
        <v>0.1</v>
      </c>
      <c r="Y44" s="202">
        <v>5</v>
      </c>
      <c r="Z44" s="203">
        <v>0.5</v>
      </c>
      <c r="AA44" s="202">
        <v>5.76</v>
      </c>
      <c r="AB44" s="203">
        <v>0.5</v>
      </c>
      <c r="AC44" s="202">
        <v>6</v>
      </c>
      <c r="AD44" s="203">
        <v>0.7</v>
      </c>
      <c r="AE44" s="202">
        <v>7.5</v>
      </c>
      <c r="AF44" s="203">
        <v>0.8</v>
      </c>
      <c r="AG44" s="202">
        <v>15</v>
      </c>
      <c r="AH44" s="203">
        <v>1</v>
      </c>
      <c r="AI44" s="202">
        <v>4.2</v>
      </c>
      <c r="AJ44" s="203">
        <v>0.1</v>
      </c>
      <c r="AK44" s="202">
        <v>5.2</v>
      </c>
      <c r="AL44" s="203">
        <v>0.3</v>
      </c>
      <c r="AM44" s="202">
        <v>3</v>
      </c>
      <c r="AN44" s="203">
        <v>1</v>
      </c>
      <c r="AO44" s="202">
        <v>4.5</v>
      </c>
      <c r="AP44" s="203">
        <v>0.8</v>
      </c>
      <c r="AQ44" s="202">
        <v>3</v>
      </c>
      <c r="AR44" s="203">
        <v>1</v>
      </c>
      <c r="AS44" s="202">
        <v>5.01</v>
      </c>
      <c r="AT44" s="203">
        <v>1.2</v>
      </c>
      <c r="AU44" s="172">
        <v>3.5649999999999999</v>
      </c>
      <c r="AV44" s="172">
        <f t="shared" si="3"/>
        <v>4.0788181818181819</v>
      </c>
      <c r="AW44" s="177">
        <v>4.0890000000000004</v>
      </c>
      <c r="AX44" s="177">
        <v>3.9790000000000001</v>
      </c>
      <c r="AY44" s="177">
        <v>4.3150000000000004</v>
      </c>
      <c r="AZ44" s="177">
        <v>4.8719999999999999</v>
      </c>
      <c r="BA44" s="177">
        <v>4.0199999999999996</v>
      </c>
      <c r="BB44" s="177">
        <v>3.2519999999999998</v>
      </c>
      <c r="BC44" s="177">
        <v>4.0659999999999998</v>
      </c>
      <c r="BD44" s="177">
        <v>3.9790000000000001</v>
      </c>
      <c r="BE44" s="177">
        <v>4.45</v>
      </c>
      <c r="BF44" s="177">
        <v>3.3875000000000002</v>
      </c>
      <c r="BG44" s="177">
        <v>4.4574999999999996</v>
      </c>
      <c r="BH44" s="66"/>
      <c r="BI44" s="66"/>
      <c r="BJ44" s="58"/>
      <c r="BK44" s="58"/>
      <c r="BL44" s="58"/>
    </row>
    <row r="45" spans="1:64" s="87" customFormat="1" ht="24" customHeight="1" thickTop="1" thickBot="1">
      <c r="A45" s="285" t="s">
        <v>72</v>
      </c>
      <c r="B45" s="101">
        <v>11</v>
      </c>
      <c r="C45" s="154" t="str">
        <f>IF($C$19='Listes de choix'!$A$26,Q45,IF($C$19='Listes de choix'!$A$27,R45,IF($C$19=#REF!,#REF!,"")))</f>
        <v xml:space="preserve">Investissements corporels sur 3 ans </v>
      </c>
      <c r="D45" s="154"/>
      <c r="E45" s="154"/>
      <c r="F45" s="154"/>
      <c r="G45" s="163" t="str">
        <f>IF($C$19='Listes de choix'!$A$26,S45,IF($C$19='Listes de choix'!$A$27,T45,IF($C$19=#REF!,#REF!,"")))</f>
        <v>%CA</v>
      </c>
      <c r="H45" s="164" t="str">
        <f t="shared" si="1"/>
        <v>Nbre</v>
      </c>
      <c r="I45" s="111" t="s">
        <v>55</v>
      </c>
      <c r="J45" s="111" t="s">
        <v>55</v>
      </c>
      <c r="K45" s="252">
        <f>IF($C$19='Listes de choix'!$A$29,"",IF($C$19='Listes de choix'!$A$28,"",IF($C$19='Listes de choix'!$A$27,IF(U45="","",U45),IF($C$19='Listes de choix'!$A$26,IF($G$19=0,Y45,IF($G$19=1,AA45,IF($G$19=2,AC45,IF($G$19=3,AE45,IF($G$19=4,AG45,IF($G$19=5,AI45,IF($G$19=6,AK45,IF($G$19=7,AM45,IF($G$19=8,AO45,IF($G$19=9,AQ45,IF($G$19=10,AS45,"")))))))))))))))</f>
        <v>4.8</v>
      </c>
      <c r="L45" s="256">
        <f>IF($C$19='Listes de choix'!$A$29,"",IF($C$19='Listes de choix'!$A$28,"",IF($C$19='Listes de choix'!$A$27,IF(V45="","",V45),IF($C$19='Listes de choix'!$A$26,IF($G$19=0,Z45,IF($G$19=1,AB45,IF($G$19=2,AD45,IF($G$19=3,AF45,IF($G$19=4,AH45,IF($G$19=5,AJ45,IF($G$19=6,AL45,IF($G$19=7,AN45,IF($G$19=8,AP45,IF($G$19=9,AR45,IF($G$19=10,AT45,"")))))))))))))))</f>
        <v>0</v>
      </c>
      <c r="M45" s="286">
        <f>IF($C$19='Listes de choix'!$A$29,"",IF($C$19='Listes de choix'!$A$28,"",IF($C$19='Listes de choix'!$A$27,IF(AU45="","",AU45),IF($C$19='Listes de choix'!$A$26,IF($G$19=1,AX45,IF($G$19=2,AY45,IF($G$19=3,AZ45,IF($G$19=4,BA45,IF($G$19=5,BB45,IF($G$19=6,BC45,IF($G$19=7,BD45,IF($G$19=8,BE45,IF($G$19=9,BF45,IF($G$19=10,BG45,AW45))))))))))))))</f>
        <v>4.7633011413520601</v>
      </c>
      <c r="N45" s="150" t="s">
        <v>69</v>
      </c>
      <c r="O45" s="303"/>
      <c r="P45" s="45" t="str">
        <f t="shared" si="2"/>
        <v xml:space="preserve">Investissements corporels sur 3 ans </v>
      </c>
      <c r="Q45" s="78" t="str">
        <f>'Définitions pour la série'!B26</f>
        <v xml:space="preserve">Investissements corporels sur 3 ans </v>
      </c>
      <c r="R45" s="79" t="str">
        <f>'Définitions unitaire et carross'!B27</f>
        <v xml:space="preserve">Investissements corporels sur 3 ans </v>
      </c>
      <c r="S45" s="80" t="str">
        <f>'Définitions pour la série'!D26</f>
        <v>%CA</v>
      </c>
      <c r="T45" s="84" t="str">
        <f>'Définitions unitaire et carross'!D27</f>
        <v>%CA</v>
      </c>
      <c r="U45" s="204">
        <v>13.8437651625425</v>
      </c>
      <c r="V45" s="205">
        <v>0</v>
      </c>
      <c r="W45" s="189">
        <v>43</v>
      </c>
      <c r="X45" s="190">
        <v>0</v>
      </c>
      <c r="Y45" s="204">
        <v>15</v>
      </c>
      <c r="Z45" s="205">
        <v>0</v>
      </c>
      <c r="AA45" s="204">
        <v>8</v>
      </c>
      <c r="AB45" s="205">
        <v>0</v>
      </c>
      <c r="AC45" s="204">
        <v>17</v>
      </c>
      <c r="AD45" s="205">
        <v>0</v>
      </c>
      <c r="AE45" s="204">
        <v>20</v>
      </c>
      <c r="AF45" s="205">
        <v>0</v>
      </c>
      <c r="AG45" s="204">
        <v>43</v>
      </c>
      <c r="AH45" s="205">
        <v>0</v>
      </c>
      <c r="AI45" s="204">
        <v>4.8</v>
      </c>
      <c r="AJ45" s="205">
        <v>0</v>
      </c>
      <c r="AK45" s="204">
        <v>15.5</v>
      </c>
      <c r="AL45" s="205">
        <v>0</v>
      </c>
      <c r="AM45" s="204">
        <v>30</v>
      </c>
      <c r="AN45" s="205">
        <v>0</v>
      </c>
      <c r="AO45" s="204">
        <v>8</v>
      </c>
      <c r="AP45" s="205">
        <v>0</v>
      </c>
      <c r="AQ45" s="204">
        <v>8</v>
      </c>
      <c r="AR45" s="205">
        <v>0</v>
      </c>
      <c r="AS45" s="204">
        <v>14.7</v>
      </c>
      <c r="AT45" s="205">
        <v>0</v>
      </c>
      <c r="AU45" s="170">
        <v>11.0294117647059</v>
      </c>
      <c r="AV45" s="170">
        <f t="shared" si="3"/>
        <v>10.388740939367361</v>
      </c>
      <c r="AW45" s="178">
        <v>15.4266774567398</v>
      </c>
      <c r="AX45" s="178">
        <v>8.6579999999999995</v>
      </c>
      <c r="AY45" s="178">
        <v>12.45</v>
      </c>
      <c r="AZ45" s="178">
        <v>12.4</v>
      </c>
      <c r="BA45" s="178">
        <v>16.6231717349491</v>
      </c>
      <c r="BB45" s="178">
        <v>4.7633011413520601</v>
      </c>
      <c r="BC45" s="178">
        <v>14.775</v>
      </c>
      <c r="BD45" s="178">
        <v>8.6579999999999995</v>
      </c>
      <c r="BE45" s="178">
        <v>2.9119999999999999</v>
      </c>
      <c r="BF45" s="178">
        <v>4.0199999999999996</v>
      </c>
      <c r="BG45" s="178">
        <v>13.59</v>
      </c>
      <c r="BH45" s="66"/>
      <c r="BI45" s="66"/>
      <c r="BJ45" s="58"/>
      <c r="BK45" s="58"/>
      <c r="BL45" s="58"/>
    </row>
    <row r="46" spans="1:64" s="87" customFormat="1" ht="24" customHeight="1" thickTop="1">
      <c r="A46" s="330" t="s">
        <v>73</v>
      </c>
      <c r="B46" s="99">
        <v>12</v>
      </c>
      <c r="C46" s="345" t="s">
        <v>74</v>
      </c>
      <c r="D46" s="345"/>
      <c r="E46" s="345"/>
      <c r="F46" s="346"/>
      <c r="G46" s="304" t="s">
        <v>75</v>
      </c>
      <c r="H46" s="304" t="s">
        <v>54</v>
      </c>
      <c r="I46" s="305" t="s">
        <v>55</v>
      </c>
      <c r="J46" s="305" t="s">
        <v>55</v>
      </c>
      <c r="K46" s="313"/>
      <c r="L46" s="314"/>
      <c r="M46" s="309"/>
      <c r="N46" s="310"/>
      <c r="O46" s="307" t="s">
        <v>76</v>
      </c>
      <c r="P46" s="45"/>
      <c r="Q46" s="79"/>
      <c r="R46" s="79"/>
      <c r="S46" s="80"/>
      <c r="T46" s="272"/>
      <c r="U46" s="273"/>
      <c r="V46" s="274"/>
      <c r="W46" s="275"/>
      <c r="X46" s="275"/>
      <c r="Y46" s="273"/>
      <c r="Z46" s="274"/>
      <c r="AA46" s="273"/>
      <c r="AB46" s="274"/>
      <c r="AC46" s="273"/>
      <c r="AD46" s="274"/>
      <c r="AE46" s="273"/>
      <c r="AF46" s="274"/>
      <c r="AG46" s="273"/>
      <c r="AH46" s="274"/>
      <c r="AI46" s="273"/>
      <c r="AJ46" s="274"/>
      <c r="AK46" s="273"/>
      <c r="AL46" s="274"/>
      <c r="AM46" s="273"/>
      <c r="AN46" s="274"/>
      <c r="AO46" s="273"/>
      <c r="AP46" s="274"/>
      <c r="AQ46" s="273"/>
      <c r="AR46" s="274"/>
      <c r="AS46" s="273"/>
      <c r="AT46" s="274"/>
      <c r="AU46" s="276"/>
      <c r="AV46" s="276"/>
      <c r="AW46" s="277"/>
      <c r="AX46" s="277"/>
      <c r="AY46" s="277"/>
      <c r="AZ46" s="277"/>
      <c r="BA46" s="277"/>
      <c r="BB46" s="277"/>
      <c r="BC46" s="277"/>
      <c r="BD46" s="277"/>
      <c r="BE46" s="277"/>
      <c r="BF46" s="277"/>
      <c r="BG46" s="277"/>
      <c r="BH46" s="66"/>
      <c r="BI46" s="66"/>
      <c r="BJ46" s="58"/>
      <c r="BK46" s="58"/>
      <c r="BL46" s="58"/>
    </row>
    <row r="47" spans="1:64" s="87" customFormat="1" ht="24" customHeight="1" thickBot="1">
      <c r="A47" s="331"/>
      <c r="B47" s="98">
        <v>13</v>
      </c>
      <c r="C47" s="347" t="s">
        <v>77</v>
      </c>
      <c r="D47" s="347"/>
      <c r="E47" s="347"/>
      <c r="F47" s="348"/>
      <c r="G47" s="306" t="s">
        <v>75</v>
      </c>
      <c r="H47" s="306" t="s">
        <v>54</v>
      </c>
      <c r="I47" s="106" t="s">
        <v>55</v>
      </c>
      <c r="J47" s="106" t="s">
        <v>55</v>
      </c>
      <c r="K47" s="315"/>
      <c r="L47" s="316"/>
      <c r="M47" s="311"/>
      <c r="N47" s="312"/>
      <c r="O47" s="308" t="s">
        <v>76</v>
      </c>
      <c r="P47" s="45"/>
      <c r="Q47" s="79"/>
      <c r="R47" s="79"/>
      <c r="S47" s="80"/>
      <c r="T47" s="272"/>
      <c r="U47" s="273"/>
      <c r="V47" s="274"/>
      <c r="W47" s="275"/>
      <c r="X47" s="275"/>
      <c r="Y47" s="273"/>
      <c r="Z47" s="274"/>
      <c r="AA47" s="273"/>
      <c r="AB47" s="274"/>
      <c r="AC47" s="273"/>
      <c r="AD47" s="274"/>
      <c r="AE47" s="273"/>
      <c r="AF47" s="274"/>
      <c r="AG47" s="273"/>
      <c r="AH47" s="274"/>
      <c r="AI47" s="273"/>
      <c r="AJ47" s="274"/>
      <c r="AK47" s="273"/>
      <c r="AL47" s="274"/>
      <c r="AM47" s="273"/>
      <c r="AN47" s="274"/>
      <c r="AO47" s="273"/>
      <c r="AP47" s="274"/>
      <c r="AQ47" s="273"/>
      <c r="AR47" s="274"/>
      <c r="AS47" s="273"/>
      <c r="AT47" s="274"/>
      <c r="AU47" s="276"/>
      <c r="AV47" s="276"/>
      <c r="AW47" s="277"/>
      <c r="AX47" s="277"/>
      <c r="AY47" s="277"/>
      <c r="AZ47" s="277"/>
      <c r="BA47" s="277"/>
      <c r="BB47" s="277"/>
      <c r="BC47" s="277"/>
      <c r="BD47" s="277"/>
      <c r="BE47" s="277"/>
      <c r="BF47" s="277"/>
      <c r="BG47" s="277"/>
      <c r="BH47" s="66"/>
      <c r="BI47" s="66"/>
      <c r="BJ47" s="58"/>
      <c r="BK47" s="58"/>
      <c r="BL47" s="58"/>
    </row>
    <row r="48" spans="1:64" s="87" customFormat="1" ht="24" customHeight="1" thickTop="1">
      <c r="A48" s="278"/>
      <c r="B48" s="279"/>
      <c r="C48" s="280"/>
      <c r="D48" s="280"/>
      <c r="E48" s="280"/>
      <c r="F48" s="280"/>
      <c r="G48" s="281"/>
      <c r="H48" s="281"/>
      <c r="I48" s="282"/>
      <c r="J48" s="282"/>
      <c r="K48" s="283"/>
      <c r="L48" s="284"/>
      <c r="M48" s="284"/>
      <c r="N48" s="284"/>
      <c r="O48" s="284"/>
      <c r="P48" s="45"/>
      <c r="Q48" s="79"/>
      <c r="R48" s="79"/>
      <c r="S48" s="80"/>
      <c r="T48" s="272"/>
      <c r="U48" s="273"/>
      <c r="V48" s="274"/>
      <c r="W48" s="275"/>
      <c r="X48" s="275"/>
      <c r="Y48" s="273"/>
      <c r="Z48" s="274"/>
      <c r="AA48" s="273"/>
      <c r="AB48" s="274"/>
      <c r="AC48" s="273"/>
      <c r="AD48" s="274"/>
      <c r="AE48" s="273"/>
      <c r="AF48" s="274"/>
      <c r="AG48" s="273"/>
      <c r="AH48" s="274"/>
      <c r="AI48" s="273"/>
      <c r="AJ48" s="274"/>
      <c r="AK48" s="273"/>
      <c r="AL48" s="274"/>
      <c r="AM48" s="273"/>
      <c r="AN48" s="274"/>
      <c r="AO48" s="273"/>
      <c r="AP48" s="274"/>
      <c r="AQ48" s="273"/>
      <c r="AR48" s="274"/>
      <c r="AS48" s="273"/>
      <c r="AT48" s="274"/>
      <c r="AU48" s="276"/>
      <c r="AV48" s="276"/>
      <c r="AW48" s="277"/>
      <c r="AX48" s="277"/>
      <c r="AY48" s="277"/>
      <c r="AZ48" s="277"/>
      <c r="BA48" s="277"/>
      <c r="BB48" s="277"/>
      <c r="BC48" s="277"/>
      <c r="BD48" s="277"/>
      <c r="BE48" s="277"/>
      <c r="BF48" s="277"/>
      <c r="BG48" s="277"/>
      <c r="BH48" s="66"/>
      <c r="BI48" s="66"/>
      <c r="BJ48" s="58"/>
      <c r="BK48" s="58"/>
      <c r="BL48" s="58"/>
    </row>
    <row r="49" spans="1:64" s="87" customFormat="1">
      <c r="A49" s="445" t="s">
        <v>78</v>
      </c>
      <c r="B49" s="446"/>
      <c r="C49" s="446"/>
      <c r="D49" s="446"/>
      <c r="E49" s="446"/>
      <c r="F49" s="446"/>
      <c r="G49" s="446"/>
      <c r="H49" s="446"/>
      <c r="I49" s="270">
        <v>2024</v>
      </c>
      <c r="J49" s="271">
        <v>2025</v>
      </c>
      <c r="K49"/>
      <c r="L49"/>
      <c r="M49" s="43"/>
      <c r="N49" s="43"/>
      <c r="O49" s="44"/>
      <c r="Q49" s="3"/>
      <c r="R49" s="140"/>
      <c r="S49" s="140"/>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58"/>
      <c r="BI49" s="58"/>
      <c r="BJ49" s="58"/>
      <c r="BK49" s="58"/>
      <c r="BL49" s="58"/>
    </row>
    <row r="50" spans="1:64">
      <c r="A50" s="325" t="s">
        <v>79</v>
      </c>
      <c r="B50" s="443" t="s">
        <v>80</v>
      </c>
      <c r="C50" s="444"/>
      <c r="D50" s="444"/>
      <c r="E50" s="444"/>
      <c r="F50" s="444"/>
      <c r="G50" s="444"/>
      <c r="H50" s="162" t="str">
        <f t="shared" ref="H50:H51" si="4">$H$32</f>
        <v>Nbre</v>
      </c>
      <c r="I50" s="109" t="s">
        <v>55</v>
      </c>
      <c r="J50" s="109" t="s">
        <v>55</v>
      </c>
    </row>
    <row r="51" spans="1:64" s="227" customFormat="1" ht="18">
      <c r="A51" s="326"/>
      <c r="B51" s="328" t="s">
        <v>81</v>
      </c>
      <c r="C51" s="329"/>
      <c r="D51" s="329"/>
      <c r="E51" s="329"/>
      <c r="F51" s="329"/>
      <c r="G51" s="329"/>
      <c r="H51" s="162" t="str">
        <f t="shared" si="4"/>
        <v>Nbre</v>
      </c>
      <c r="I51" s="109" t="s">
        <v>55</v>
      </c>
      <c r="J51" s="109" t="s">
        <v>55</v>
      </c>
      <c r="K51" s="224"/>
      <c r="L51" s="224"/>
      <c r="M51" s="9"/>
      <c r="N51" s="9"/>
      <c r="O51" s="225"/>
      <c r="P51" s="226"/>
      <c r="S51" s="228"/>
      <c r="T51" s="229"/>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87"/>
      <c r="BI51" s="87"/>
      <c r="BJ51" s="87"/>
      <c r="BK51" s="87"/>
    </row>
    <row r="52" spans="1:64" s="227" customFormat="1" ht="18">
      <c r="A52" s="326"/>
      <c r="B52" s="328" t="s">
        <v>82</v>
      </c>
      <c r="C52" s="329"/>
      <c r="D52" s="329"/>
      <c r="E52" s="329"/>
      <c r="F52" s="329"/>
      <c r="G52" s="329"/>
      <c r="H52" s="162" t="s">
        <v>83</v>
      </c>
      <c r="I52" s="109" t="s">
        <v>55</v>
      </c>
      <c r="J52" s="109" t="s">
        <v>55</v>
      </c>
      <c r="K52" s="224"/>
      <c r="L52" s="224"/>
      <c r="M52" s="9"/>
      <c r="N52" s="9"/>
      <c r="O52" s="225"/>
      <c r="P52" s="226"/>
      <c r="S52" s="228"/>
      <c r="T52" s="229"/>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87"/>
      <c r="BI52" s="87"/>
      <c r="BJ52" s="87"/>
      <c r="BK52" s="87"/>
    </row>
    <row r="53" spans="1:64" s="227" customFormat="1" ht="18">
      <c r="A53" s="326"/>
      <c r="B53" s="328" t="s">
        <v>84</v>
      </c>
      <c r="C53" s="329"/>
      <c r="D53" s="329"/>
      <c r="E53" s="329"/>
      <c r="F53" s="329"/>
      <c r="G53" s="329"/>
      <c r="H53" s="162" t="s">
        <v>83</v>
      </c>
      <c r="I53" s="109" t="s">
        <v>55</v>
      </c>
      <c r="J53" s="109" t="s">
        <v>55</v>
      </c>
      <c r="K53" s="224"/>
      <c r="L53" s="224"/>
      <c r="M53" s="9"/>
      <c r="N53" s="9"/>
      <c r="O53" s="225"/>
      <c r="P53" s="226"/>
      <c r="S53" s="228"/>
      <c r="T53" s="229"/>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87"/>
      <c r="BI53" s="87"/>
      <c r="BJ53" s="87"/>
      <c r="BK53" s="87"/>
    </row>
    <row r="54" spans="1:64" s="227" customFormat="1" ht="18">
      <c r="A54" s="326"/>
      <c r="B54" s="328" t="s">
        <v>85</v>
      </c>
      <c r="C54" s="329"/>
      <c r="D54" s="329"/>
      <c r="E54" s="329"/>
      <c r="F54" s="329"/>
      <c r="G54" s="329"/>
      <c r="H54" s="162" t="s">
        <v>83</v>
      </c>
      <c r="I54" s="109" t="s">
        <v>55</v>
      </c>
      <c r="J54" s="109" t="s">
        <v>55</v>
      </c>
      <c r="K54" s="224"/>
      <c r="L54" s="224"/>
      <c r="M54" s="9"/>
      <c r="N54" s="9"/>
      <c r="O54" s="225"/>
      <c r="P54" s="226"/>
      <c r="S54" s="228"/>
      <c r="T54" s="229"/>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87"/>
      <c r="BI54" s="87"/>
      <c r="BJ54" s="87"/>
      <c r="BK54" s="87"/>
    </row>
    <row r="55" spans="1:64" s="227" customFormat="1" ht="18">
      <c r="A55" s="326"/>
      <c r="B55" s="328" t="s">
        <v>86</v>
      </c>
      <c r="C55" s="329"/>
      <c r="D55" s="329"/>
      <c r="E55" s="329"/>
      <c r="F55" s="329"/>
      <c r="G55" s="329"/>
      <c r="H55" s="162" t="s">
        <v>83</v>
      </c>
      <c r="I55" s="109" t="s">
        <v>55</v>
      </c>
      <c r="J55" s="109" t="s">
        <v>55</v>
      </c>
      <c r="K55" s="224"/>
      <c r="L55" s="224"/>
      <c r="M55" s="9"/>
      <c r="N55" s="9"/>
      <c r="O55" s="225"/>
      <c r="P55" s="226"/>
      <c r="S55" s="228"/>
      <c r="T55" s="229"/>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87"/>
      <c r="BI55" s="87"/>
      <c r="BJ55" s="87"/>
      <c r="BK55" s="87"/>
    </row>
    <row r="56" spans="1:64" s="227" customFormat="1" ht="18">
      <c r="A56" s="327"/>
      <c r="B56" s="328" t="s">
        <v>87</v>
      </c>
      <c r="C56" s="329"/>
      <c r="D56" s="329"/>
      <c r="E56" s="329"/>
      <c r="F56" s="329"/>
      <c r="G56" s="329"/>
      <c r="H56" s="162" t="s">
        <v>88</v>
      </c>
      <c r="I56" s="109" t="s">
        <v>55</v>
      </c>
      <c r="J56" s="109" t="s">
        <v>55</v>
      </c>
      <c r="K56" s="224"/>
      <c r="L56" s="224"/>
      <c r="M56" s="9"/>
      <c r="N56" s="9"/>
      <c r="O56" s="225"/>
      <c r="P56" s="226"/>
      <c r="S56" s="228"/>
      <c r="T56" s="229"/>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87"/>
      <c r="BI56" s="87"/>
      <c r="BJ56" s="87"/>
      <c r="BK56" s="87"/>
    </row>
    <row r="57" spans="1:64" s="227" customFormat="1" ht="18">
      <c r="A57" s="269" t="s">
        <v>89</v>
      </c>
      <c r="B57" s="328" t="s">
        <v>90</v>
      </c>
      <c r="C57" s="329"/>
      <c r="D57" s="329"/>
      <c r="E57" s="329"/>
      <c r="F57" s="329"/>
      <c r="G57" s="329"/>
      <c r="H57" s="162" t="str">
        <f t="shared" ref="H57" si="5">$H$32</f>
        <v>Nbre</v>
      </c>
      <c r="I57" s="268" t="s">
        <v>55</v>
      </c>
      <c r="J57" s="268" t="s">
        <v>55</v>
      </c>
      <c r="K57" s="224"/>
      <c r="L57" s="224"/>
      <c r="M57" s="9"/>
      <c r="N57" s="9"/>
      <c r="O57" s="225"/>
      <c r="P57" s="226"/>
      <c r="S57" s="228"/>
      <c r="T57" s="229"/>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87"/>
      <c r="BI57" s="87"/>
      <c r="BJ57" s="87"/>
      <c r="BK57" s="87"/>
    </row>
    <row r="58" spans="1:64">
      <c r="A58"/>
      <c r="R58" s="140"/>
      <c r="BH58" s="3"/>
      <c r="BI58" s="3"/>
      <c r="BJ58" s="3"/>
      <c r="BK58" s="3"/>
      <c r="BL58" s="3"/>
    </row>
    <row r="59" spans="1:64" ht="18">
      <c r="A59" s="230"/>
      <c r="B59" s="230"/>
      <c r="C59" s="230"/>
      <c r="D59" s="230"/>
      <c r="E59" s="230"/>
      <c r="F59" s="230"/>
      <c r="G59" s="230"/>
      <c r="H59" s="230"/>
      <c r="I59" s="230"/>
      <c r="J59" s="230"/>
      <c r="K59" s="230"/>
      <c r="L59" s="230"/>
      <c r="M59" s="230"/>
      <c r="N59" s="230"/>
      <c r="R59" s="140"/>
      <c r="BH59" s="3"/>
      <c r="BI59" s="3"/>
      <c r="BJ59" s="3"/>
      <c r="BK59" s="3"/>
      <c r="BL59" s="3"/>
    </row>
    <row r="60" spans="1:64" s="87" customFormat="1" ht="18.75" customHeight="1">
      <c r="A60" s="221" t="s">
        <v>91</v>
      </c>
      <c r="M60" s="140"/>
      <c r="N60" s="140"/>
      <c r="O60" s="222"/>
      <c r="R60" s="140"/>
      <c r="S60" s="140"/>
    </row>
    <row r="61" spans="1:64" s="87" customFormat="1" ht="18.75" customHeight="1">
      <c r="A61" s="435" t="s">
        <v>92</v>
      </c>
      <c r="B61" s="435"/>
      <c r="C61" s="435"/>
      <c r="D61" s="435"/>
      <c r="E61" s="435"/>
      <c r="F61" s="435"/>
      <c r="G61" s="435"/>
      <c r="H61" s="435"/>
      <c r="I61" s="435"/>
      <c r="J61" s="435"/>
      <c r="K61" s="435"/>
      <c r="L61" s="435"/>
      <c r="M61" s="435"/>
      <c r="N61" s="435"/>
      <c r="O61" s="435"/>
      <c r="R61" s="140"/>
      <c r="S61" s="140"/>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223"/>
      <c r="BE61" s="223"/>
      <c r="BF61" s="223"/>
      <c r="BG61" s="223"/>
    </row>
    <row r="62" spans="1:64" s="290" customFormat="1" ht="21" customHeight="1">
      <c r="A62" s="287" t="s">
        <v>93</v>
      </c>
      <c r="B62" s="288"/>
      <c r="C62" s="288"/>
      <c r="D62" s="288"/>
      <c r="E62" s="288"/>
      <c r="F62" s="288"/>
      <c r="G62" s="288"/>
      <c r="H62" s="288"/>
      <c r="I62" s="288"/>
      <c r="J62" s="288"/>
      <c r="K62" s="288"/>
      <c r="L62" s="288"/>
      <c r="M62" s="288"/>
      <c r="N62" s="288"/>
      <c r="O62" s="289"/>
      <c r="R62" s="291"/>
      <c r="S62" s="291"/>
      <c r="U62" s="292"/>
      <c r="V62" s="293"/>
      <c r="W62" s="294"/>
      <c r="X62" s="294"/>
      <c r="Y62" s="292"/>
      <c r="Z62" s="293"/>
      <c r="AA62" s="292"/>
      <c r="AB62" s="293"/>
      <c r="AC62" s="292"/>
      <c r="AD62" s="293"/>
      <c r="AE62" s="292"/>
      <c r="AF62" s="293"/>
      <c r="AG62" s="292"/>
      <c r="AH62" s="293"/>
      <c r="AI62" s="292"/>
      <c r="AJ62" s="293"/>
      <c r="AK62" s="292"/>
      <c r="AL62" s="293"/>
      <c r="AM62" s="293"/>
      <c r="AN62" s="293"/>
      <c r="AO62" s="293"/>
      <c r="AP62" s="293"/>
      <c r="AQ62" s="293"/>
      <c r="AR62" s="293"/>
      <c r="AS62" s="293"/>
      <c r="AT62" s="293"/>
      <c r="AU62" s="292"/>
      <c r="AV62" s="294"/>
      <c r="AW62" s="292"/>
      <c r="AX62" s="292"/>
      <c r="AY62" s="292"/>
      <c r="AZ62" s="292"/>
      <c r="BA62" s="292"/>
      <c r="BB62" s="292"/>
      <c r="BC62" s="292"/>
      <c r="BD62" s="292"/>
      <c r="BE62" s="292"/>
      <c r="BF62" s="292"/>
      <c r="BG62" s="292"/>
    </row>
    <row r="63" spans="1:64">
      <c r="BH63" s="3"/>
      <c r="BI63" s="3"/>
      <c r="BJ63" s="3"/>
      <c r="BK63" s="3"/>
      <c r="BL63" s="3"/>
    </row>
    <row r="64" spans="1:64">
      <c r="BH64" s="3"/>
      <c r="BI64" s="3"/>
      <c r="BJ64" s="3"/>
      <c r="BK64" s="3"/>
      <c r="BL64" s="3"/>
    </row>
    <row r="65" spans="60:64">
      <c r="BH65" s="3"/>
      <c r="BI65" s="3"/>
      <c r="BJ65" s="3"/>
      <c r="BK65" s="3"/>
      <c r="BL65" s="3"/>
    </row>
    <row r="66" spans="60:64">
      <c r="BH66" s="3"/>
      <c r="BI66" s="3"/>
      <c r="BJ66" s="3"/>
      <c r="BK66" s="3"/>
      <c r="BL66" s="3"/>
    </row>
    <row r="67" spans="60:64">
      <c r="BH67" s="3"/>
      <c r="BI67" s="3"/>
      <c r="BJ67" s="3"/>
      <c r="BK67" s="3"/>
      <c r="BL67" s="3"/>
    </row>
    <row r="68" spans="60:64">
      <c r="BH68" s="3"/>
      <c r="BI68" s="3"/>
      <c r="BJ68" s="3"/>
      <c r="BK68" s="3"/>
      <c r="BL68" s="3"/>
    </row>
    <row r="69" spans="60:64">
      <c r="BH69" s="3"/>
      <c r="BI69" s="3"/>
      <c r="BJ69" s="3"/>
      <c r="BK69" s="3"/>
      <c r="BL69" s="3"/>
    </row>
    <row r="70" spans="60:64">
      <c r="BH70" s="3"/>
      <c r="BI70" s="3"/>
      <c r="BJ70" s="3"/>
      <c r="BK70" s="3"/>
      <c r="BL70" s="3"/>
    </row>
    <row r="71" spans="60:64">
      <c r="BH71" s="3"/>
      <c r="BI71" s="3"/>
      <c r="BJ71" s="3"/>
      <c r="BK71" s="3"/>
      <c r="BL71" s="3"/>
    </row>
    <row r="72" spans="60:64">
      <c r="BH72" s="3"/>
      <c r="BI72" s="3"/>
      <c r="BJ72" s="3"/>
      <c r="BK72" s="3"/>
      <c r="BL72" s="3"/>
    </row>
    <row r="73" spans="60:64">
      <c r="BH73" s="3"/>
      <c r="BI73" s="3"/>
      <c r="BJ73" s="3"/>
      <c r="BK73" s="3"/>
      <c r="BL73" s="3"/>
    </row>
    <row r="74" spans="60:64">
      <c r="BH74" s="3"/>
      <c r="BI74" s="3"/>
      <c r="BJ74" s="3"/>
      <c r="BK74" s="3"/>
      <c r="BL74" s="3"/>
    </row>
    <row r="75" spans="60:64">
      <c r="BH75" s="3"/>
      <c r="BI75" s="3"/>
      <c r="BJ75" s="3"/>
      <c r="BK75" s="3"/>
      <c r="BL75" s="3"/>
    </row>
    <row r="76" spans="60:64">
      <c r="BH76" s="3"/>
      <c r="BI76" s="3"/>
      <c r="BJ76" s="3"/>
      <c r="BK76" s="3"/>
      <c r="BL76" s="3"/>
    </row>
    <row r="77" spans="60:64">
      <c r="BH77" s="3"/>
      <c r="BI77" s="3"/>
      <c r="BJ77" s="3"/>
      <c r="BK77" s="3"/>
      <c r="BL77" s="3"/>
    </row>
    <row r="78" spans="60:64">
      <c r="BH78" s="3"/>
      <c r="BI78" s="3"/>
      <c r="BJ78" s="3"/>
      <c r="BK78" s="3"/>
      <c r="BL78" s="3"/>
    </row>
    <row r="79" spans="60:64">
      <c r="BH79" s="3"/>
      <c r="BI79" s="3"/>
      <c r="BJ79" s="3"/>
      <c r="BK79" s="3"/>
      <c r="BL79" s="3"/>
    </row>
    <row r="80" spans="60:64">
      <c r="BH80" s="3"/>
      <c r="BI80" s="3"/>
      <c r="BJ80" s="3"/>
      <c r="BK80" s="3"/>
      <c r="BL80" s="3"/>
    </row>
    <row r="81" spans="1:64">
      <c r="BH81" s="3"/>
      <c r="BI81" s="3"/>
      <c r="BJ81" s="3"/>
      <c r="BK81" s="3"/>
      <c r="BL81" s="3"/>
    </row>
    <row r="82" spans="1:64">
      <c r="BH82" s="3"/>
      <c r="BI82" s="3"/>
      <c r="BJ82" s="3"/>
      <c r="BK82" s="3"/>
      <c r="BL82" s="3"/>
    </row>
    <row r="83" spans="1:64">
      <c r="BH83" s="3"/>
      <c r="BI83" s="3"/>
      <c r="BJ83" s="3"/>
      <c r="BK83" s="3"/>
      <c r="BL83" s="3"/>
    </row>
    <row r="84" spans="1:64">
      <c r="BH84" s="3"/>
      <c r="BI84" s="3"/>
      <c r="BJ84" s="3"/>
      <c r="BK84" s="3"/>
      <c r="BL84" s="3"/>
    </row>
    <row r="85" spans="1:64">
      <c r="BH85" s="3"/>
      <c r="BI85" s="3"/>
      <c r="BJ85" s="3"/>
      <c r="BK85" s="3"/>
      <c r="BL85" s="3"/>
    </row>
    <row r="86" spans="1:64">
      <c r="BH86" s="3"/>
      <c r="BI86" s="3"/>
      <c r="BJ86" s="3"/>
      <c r="BK86" s="3"/>
      <c r="BL86" s="3"/>
    </row>
    <row r="87" spans="1:64">
      <c r="BH87" s="3"/>
      <c r="BI87" s="3"/>
      <c r="BJ87" s="3"/>
      <c r="BK87" s="3"/>
      <c r="BL87" s="3"/>
    </row>
    <row r="88" spans="1:64">
      <c r="U88" s="231"/>
      <c r="V88" s="231"/>
      <c r="W88" s="231"/>
      <c r="X88" s="231"/>
      <c r="Y88" s="231"/>
      <c r="Z88" s="231"/>
      <c r="AA88" s="231"/>
      <c r="AB88" s="231"/>
      <c r="AC88" s="231"/>
      <c r="AD88" s="231"/>
      <c r="AE88" s="231"/>
      <c r="AF88" s="231"/>
      <c r="AG88" s="231"/>
      <c r="AH88" s="231"/>
      <c r="AI88" s="231"/>
      <c r="AJ88" s="231"/>
      <c r="AK88" s="231"/>
      <c r="AL88" s="231"/>
      <c r="AM88" s="231"/>
      <c r="AN88" s="231"/>
      <c r="AO88" s="231"/>
      <c r="AP88" s="231"/>
      <c r="AQ88" s="231"/>
      <c r="AR88" s="231"/>
      <c r="AS88" s="231"/>
      <c r="AT88" s="231"/>
      <c r="AU88" s="231"/>
      <c r="AV88" s="231"/>
      <c r="AW88" s="231"/>
      <c r="AX88" s="231"/>
      <c r="AY88" s="231"/>
      <c r="AZ88" s="231"/>
      <c r="BA88" s="231"/>
      <c r="BB88" s="231"/>
      <c r="BC88" s="231"/>
      <c r="BD88" s="231"/>
      <c r="BE88" s="231"/>
      <c r="BF88" s="231"/>
      <c r="BG88" s="231"/>
      <c r="BH88" s="3"/>
      <c r="BI88" s="3"/>
      <c r="BJ88" s="3"/>
      <c r="BK88" s="3"/>
      <c r="BL88" s="3"/>
    </row>
    <row r="89" spans="1:64" s="231" customFormat="1">
      <c r="B89" s="231" t="s">
        <v>94</v>
      </c>
      <c r="M89" s="232"/>
      <c r="N89" s="232"/>
      <c r="O89" s="233"/>
      <c r="R89" s="234"/>
      <c r="S89" s="234"/>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row>
    <row r="90" spans="1:64" s="235" customFormat="1" ht="18" customHeight="1">
      <c r="A90" s="236" t="s">
        <v>95</v>
      </c>
      <c r="B90" s="237"/>
      <c r="C90" s="238"/>
      <c r="G90" s="239" t="s">
        <v>34</v>
      </c>
      <c r="H90" s="235" t="s">
        <v>96</v>
      </c>
      <c r="N90" s="239" t="s">
        <v>34</v>
      </c>
      <c r="O90" s="240" t="s">
        <v>97</v>
      </c>
      <c r="P90" s="241"/>
      <c r="S90" s="242"/>
      <c r="T90" s="242"/>
      <c r="BH90" s="243"/>
      <c r="BI90" s="243"/>
    </row>
    <row r="91" spans="1:64" s="235" customFormat="1" ht="18" customHeight="1">
      <c r="A91" s="244" t="str">
        <f>'Listes de choix'!A28</f>
        <v>Autres : appelez-nous</v>
      </c>
      <c r="B91" s="245"/>
      <c r="C91" s="246"/>
      <c r="G91" s="239">
        <v>1</v>
      </c>
      <c r="H91" s="235" t="s">
        <v>98</v>
      </c>
      <c r="N91" s="239">
        <v>1</v>
      </c>
      <c r="O91" s="240" t="s">
        <v>99</v>
      </c>
      <c r="P91" s="241"/>
      <c r="S91" s="242"/>
      <c r="T91" s="242"/>
      <c r="BH91" s="243"/>
      <c r="BI91" s="243"/>
    </row>
    <row r="92" spans="1:64" s="235" customFormat="1" ht="18" customHeight="1">
      <c r="G92" s="239">
        <v>2</v>
      </c>
      <c r="H92" s="235" t="s">
        <v>100</v>
      </c>
      <c r="N92" s="239">
        <v>2</v>
      </c>
      <c r="O92" s="240" t="s">
        <v>101</v>
      </c>
      <c r="P92" s="241"/>
      <c r="S92" s="242"/>
      <c r="T92" s="242"/>
      <c r="BH92" s="247"/>
      <c r="BI92" s="247"/>
    </row>
    <row r="93" spans="1:64" s="235" customFormat="1" ht="18" customHeight="1">
      <c r="G93" s="239">
        <v>3</v>
      </c>
      <c r="H93" s="235" t="s">
        <v>102</v>
      </c>
      <c r="N93" s="239">
        <v>3</v>
      </c>
      <c r="O93" s="240" t="s">
        <v>103</v>
      </c>
      <c r="P93" s="241"/>
      <c r="S93" s="242"/>
      <c r="T93" s="242"/>
      <c r="BH93" s="247"/>
      <c r="BI93" s="247"/>
    </row>
    <row r="94" spans="1:64" s="235" customFormat="1" ht="18" customHeight="1">
      <c r="G94" s="239">
        <v>4</v>
      </c>
      <c r="H94" s="235" t="s">
        <v>104</v>
      </c>
      <c r="N94" s="242"/>
      <c r="O94" s="242"/>
      <c r="P94" s="241"/>
      <c r="S94" s="242"/>
      <c r="T94" s="242"/>
      <c r="BH94" s="243"/>
      <c r="BI94" s="243"/>
    </row>
    <row r="95" spans="1:64" s="235" customFormat="1" ht="18" customHeight="1">
      <c r="G95" s="239">
        <v>5</v>
      </c>
      <c r="H95" s="235" t="s">
        <v>105</v>
      </c>
      <c r="N95" s="242"/>
      <c r="O95" s="242"/>
      <c r="P95" s="241"/>
      <c r="S95" s="242"/>
      <c r="T95" s="242"/>
      <c r="BH95" s="243"/>
      <c r="BI95" s="243"/>
    </row>
    <row r="96" spans="1:64" s="235" customFormat="1" ht="18" customHeight="1">
      <c r="G96" s="239">
        <v>6</v>
      </c>
      <c r="H96" s="235" t="s">
        <v>106</v>
      </c>
      <c r="N96" s="242"/>
      <c r="O96" s="242"/>
      <c r="P96" s="241"/>
      <c r="S96" s="242"/>
      <c r="T96" s="242"/>
      <c r="BH96" s="243"/>
      <c r="BI96" s="243"/>
    </row>
    <row r="97" spans="7:64" s="235" customFormat="1" ht="18" customHeight="1">
      <c r="G97" s="239">
        <v>7</v>
      </c>
      <c r="H97" s="235" t="s">
        <v>107</v>
      </c>
      <c r="N97" s="242"/>
      <c r="O97" s="242"/>
      <c r="P97" s="241"/>
      <c r="S97" s="242"/>
      <c r="T97" s="242"/>
      <c r="BH97" s="243"/>
      <c r="BI97" s="243"/>
    </row>
    <row r="98" spans="7:64" s="235" customFormat="1" ht="18" customHeight="1">
      <c r="G98" s="239">
        <v>8</v>
      </c>
      <c r="H98" s="235" t="s">
        <v>108</v>
      </c>
      <c r="N98" s="242"/>
      <c r="O98" s="242"/>
      <c r="P98" s="241"/>
      <c r="S98" s="242"/>
      <c r="T98" s="242"/>
      <c r="BH98" s="243"/>
      <c r="BI98" s="243"/>
    </row>
    <row r="99" spans="7:64" s="235" customFormat="1" ht="18" customHeight="1">
      <c r="G99" s="239">
        <v>9</v>
      </c>
      <c r="H99" s="235" t="s">
        <v>109</v>
      </c>
      <c r="N99" s="242"/>
      <c r="O99" s="242"/>
      <c r="P99" s="241"/>
      <c r="S99" s="242"/>
      <c r="T99" s="242"/>
      <c r="BH99" s="243"/>
      <c r="BI99" s="243"/>
    </row>
    <row r="100" spans="7:64" s="235" customFormat="1" ht="18" customHeight="1">
      <c r="G100" s="239">
        <v>10</v>
      </c>
      <c r="H100" s="235" t="s">
        <v>110</v>
      </c>
      <c r="N100" s="242"/>
      <c r="O100" s="242"/>
      <c r="P100" s="241"/>
      <c r="S100" s="242"/>
      <c r="T100" s="242"/>
      <c r="BH100" s="243"/>
      <c r="BI100" s="243"/>
    </row>
    <row r="101" spans="7:64" s="235" customFormat="1" ht="18" customHeight="1">
      <c r="G101" s="239">
        <v>0</v>
      </c>
      <c r="H101" s="235" t="s">
        <v>111</v>
      </c>
      <c r="N101" s="242"/>
      <c r="O101" s="242"/>
      <c r="P101" s="241"/>
      <c r="S101" s="242"/>
      <c r="T101" s="242"/>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243"/>
      <c r="BI101" s="243"/>
    </row>
    <row r="102" spans="7:64">
      <c r="BH102" s="3"/>
      <c r="BI102" s="3"/>
      <c r="BJ102" s="3"/>
      <c r="BK102" s="3"/>
      <c r="BL102" s="3"/>
    </row>
  </sheetData>
  <sheetProtection formatRows="0"/>
  <mergeCells count="100">
    <mergeCell ref="AO33:AP34"/>
    <mergeCell ref="B55:G55"/>
    <mergeCell ref="U32:AT32"/>
    <mergeCell ref="AU32:BG32"/>
    <mergeCell ref="BA33:BA34"/>
    <mergeCell ref="BB33:BB34"/>
    <mergeCell ref="BC33:BC34"/>
    <mergeCell ref="BD33:BD34"/>
    <mergeCell ref="BE33:BE34"/>
    <mergeCell ref="Y33:Z34"/>
    <mergeCell ref="AA33:AB34"/>
    <mergeCell ref="AC33:AD34"/>
    <mergeCell ref="AE33:AF34"/>
    <mergeCell ref="AG33:AH34"/>
    <mergeCell ref="AI33:AJ34"/>
    <mergeCell ref="AK33:AL34"/>
    <mergeCell ref="A61:O61"/>
    <mergeCell ref="A32:A34"/>
    <mergeCell ref="A40:A44"/>
    <mergeCell ref="M29:M34"/>
    <mergeCell ref="N29:N34"/>
    <mergeCell ref="O29:O31"/>
    <mergeCell ref="B50:G50"/>
    <mergeCell ref="B51:G51"/>
    <mergeCell ref="B52:G52"/>
    <mergeCell ref="B53:G53"/>
    <mergeCell ref="A49:H49"/>
    <mergeCell ref="K32:K34"/>
    <mergeCell ref="B29:F29"/>
    <mergeCell ref="B31:F31"/>
    <mergeCell ref="B56:G56"/>
    <mergeCell ref="B57:G57"/>
    <mergeCell ref="N11:O11"/>
    <mergeCell ref="BH1:BI1"/>
    <mergeCell ref="C4:E4"/>
    <mergeCell ref="F4:G4"/>
    <mergeCell ref="C2:J2"/>
    <mergeCell ref="C5:E5"/>
    <mergeCell ref="F5:G5"/>
    <mergeCell ref="C1:J1"/>
    <mergeCell ref="C3:J3"/>
    <mergeCell ref="N4:O4"/>
    <mergeCell ref="K1:O3"/>
    <mergeCell ref="H4:L4"/>
    <mergeCell ref="H5:L5"/>
    <mergeCell ref="J7:K7"/>
    <mergeCell ref="N25:O25"/>
    <mergeCell ref="N26:O26"/>
    <mergeCell ref="A1:B3"/>
    <mergeCell ref="A5:B5"/>
    <mergeCell ref="C9:E9"/>
    <mergeCell ref="A9:B9"/>
    <mergeCell ref="A19:B19"/>
    <mergeCell ref="D17:G17"/>
    <mergeCell ref="A24:B27"/>
    <mergeCell ref="D19:F19"/>
    <mergeCell ref="D16:G16"/>
    <mergeCell ref="D15:F15"/>
    <mergeCell ref="A4:B4"/>
    <mergeCell ref="G9:H9"/>
    <mergeCell ref="A7:E7"/>
    <mergeCell ref="N6:O9"/>
    <mergeCell ref="BF33:BF34"/>
    <mergeCell ref="BG33:BG34"/>
    <mergeCell ref="AS33:AT34"/>
    <mergeCell ref="AW33:AW34"/>
    <mergeCell ref="AX33:AX34"/>
    <mergeCell ref="AY33:AY34"/>
    <mergeCell ref="AZ33:AZ34"/>
    <mergeCell ref="AQ33:AR34"/>
    <mergeCell ref="A15:B15"/>
    <mergeCell ref="A16:B17"/>
    <mergeCell ref="K17:L17"/>
    <mergeCell ref="I15:I17"/>
    <mergeCell ref="H19:I19"/>
    <mergeCell ref="G29:H29"/>
    <mergeCell ref="L32:L34"/>
    <mergeCell ref="B30:F30"/>
    <mergeCell ref="G30:H30"/>
    <mergeCell ref="I30:J30"/>
    <mergeCell ref="K29:L31"/>
    <mergeCell ref="N12:O17"/>
    <mergeCell ref="AM33:AN34"/>
    <mergeCell ref="K19:L19"/>
    <mergeCell ref="N24:O24"/>
    <mergeCell ref="K16:L16"/>
    <mergeCell ref="I9:L9"/>
    <mergeCell ref="I13:L13"/>
    <mergeCell ref="K15:L15"/>
    <mergeCell ref="A50:A56"/>
    <mergeCell ref="B54:G54"/>
    <mergeCell ref="A46:A47"/>
    <mergeCell ref="A37:A39"/>
    <mergeCell ref="A35:A36"/>
    <mergeCell ref="A29:A31"/>
    <mergeCell ref="A11:B11"/>
    <mergeCell ref="C11:F11"/>
    <mergeCell ref="C13:D13"/>
    <mergeCell ref="C46:F46"/>
    <mergeCell ref="C47:F47"/>
  </mergeCells>
  <conditionalFormatting sqref="C19">
    <cfRule type="cellIs" dxfId="27" priority="113" stopIfTrue="1" operator="equal">
      <formula>$A$91</formula>
    </cfRule>
  </conditionalFormatting>
  <conditionalFormatting sqref="C35">
    <cfRule type="expression" dxfId="26" priority="466" stopIfTrue="1">
      <formula>$C$19=#REF!</formula>
    </cfRule>
  </conditionalFormatting>
  <conditionalFormatting sqref="I32:J48 I50:J57">
    <cfRule type="cellIs" dxfId="25" priority="110" stopIfTrue="1" operator="equal">
      <formula>"NA"</formula>
    </cfRule>
    <cfRule type="cellIs" dxfId="24" priority="109" stopIfTrue="1" operator="equal">
      <formula>"ND"</formula>
    </cfRule>
  </conditionalFormatting>
  <conditionalFormatting sqref="N5">
    <cfRule type="cellIs" dxfId="23" priority="102" stopIfTrue="1" operator="equal">
      <formula>"O"</formula>
    </cfRule>
    <cfRule type="cellIs" dxfId="22" priority="101" stopIfTrue="1" operator="equal">
      <formula>"N"</formula>
    </cfRule>
  </conditionalFormatting>
  <conditionalFormatting sqref="N35">
    <cfRule type="expression" dxfId="21" priority="87" stopIfTrue="1">
      <formula>$J$35&gt;$I$35</formula>
    </cfRule>
    <cfRule type="expression" dxfId="20" priority="96" stopIfTrue="1">
      <formula>$J$35&lt;$I$35</formula>
    </cfRule>
  </conditionalFormatting>
  <conditionalFormatting sqref="N36">
    <cfRule type="expression" dxfId="19" priority="95" stopIfTrue="1">
      <formula>$J$36&lt;$I$36</formula>
    </cfRule>
    <cfRule type="expression" dxfId="18" priority="86" stopIfTrue="1">
      <formula>$J$36&gt;$I$36</formula>
    </cfRule>
  </conditionalFormatting>
  <conditionalFormatting sqref="N37">
    <cfRule type="expression" dxfId="17" priority="78" stopIfTrue="1">
      <formula>$J$37&lt;$I$37</formula>
    </cfRule>
    <cfRule type="expression" dxfId="16" priority="79" stopIfTrue="1">
      <formula>$J$37&gt;$I$37</formula>
    </cfRule>
  </conditionalFormatting>
  <conditionalFormatting sqref="N38">
    <cfRule type="expression" dxfId="15" priority="72" stopIfTrue="1">
      <formula>$J$38&lt;$I$38</formula>
    </cfRule>
    <cfRule type="expression" dxfId="14" priority="73" stopIfTrue="1">
      <formula>$J$38&gt;$I$38</formula>
    </cfRule>
  </conditionalFormatting>
  <conditionalFormatting sqref="N39">
    <cfRule type="expression" dxfId="13" priority="68" stopIfTrue="1">
      <formula>$J$39&lt;$I$39</formula>
    </cfRule>
    <cfRule type="expression" dxfId="12" priority="69" stopIfTrue="1">
      <formula>$J$39&gt;$I$39</formula>
    </cfRule>
  </conditionalFormatting>
  <conditionalFormatting sqref="N40">
    <cfRule type="expression" dxfId="11" priority="66" stopIfTrue="1">
      <formula>$J$40&lt;$I$40</formula>
    </cfRule>
    <cfRule type="expression" dxfId="10" priority="67" stopIfTrue="1">
      <formula>$J$40&gt;$I$40</formula>
    </cfRule>
  </conditionalFormatting>
  <conditionalFormatting sqref="N41">
    <cfRule type="expression" dxfId="9" priority="83" stopIfTrue="1">
      <formula>$J$41&gt;$I$41</formula>
    </cfRule>
    <cfRule type="expression" dxfId="8" priority="92" stopIfTrue="1">
      <formula>$J$41&lt;$I$41</formula>
    </cfRule>
  </conditionalFormatting>
  <conditionalFormatting sqref="N42">
    <cfRule type="expression" dxfId="7" priority="90" stopIfTrue="1">
      <formula>$J$42&lt;$I$42</formula>
    </cfRule>
    <cfRule type="expression" dxfId="6" priority="82" stopIfTrue="1">
      <formula>$J$42&gt;$I$42</formula>
    </cfRule>
  </conditionalFormatting>
  <conditionalFormatting sqref="N43">
    <cfRule type="expression" dxfId="5" priority="89" stopIfTrue="1">
      <formula>$J$43&lt;$I$43</formula>
    </cfRule>
    <cfRule type="expression" dxfId="4" priority="81" stopIfTrue="1">
      <formula>$J$43&gt;$I$43</formula>
    </cfRule>
  </conditionalFormatting>
  <conditionalFormatting sqref="N44">
    <cfRule type="expression" dxfId="3" priority="65" stopIfTrue="1">
      <formula>$J$44&gt;$I$44</formula>
    </cfRule>
    <cfRule type="expression" dxfId="2" priority="64" stopIfTrue="1">
      <formula>$J$44&lt;$I$44</formula>
    </cfRule>
  </conditionalFormatting>
  <conditionalFormatting sqref="N45:N47">
    <cfRule type="expression" dxfId="1" priority="63" stopIfTrue="1">
      <formula>$J$45&gt;$I$45</formula>
    </cfRule>
    <cfRule type="expression" dxfId="0" priority="62" stopIfTrue="1">
      <formula>$J$45&lt;$I$45</formula>
    </cfRule>
  </conditionalFormatting>
  <dataValidations count="3">
    <dataValidation type="list" allowBlank="1" showInputMessage="1" showErrorMessage="1" sqref="C19" xr:uid="{00000000-0002-0000-0000-000000000000}">
      <formula1>Activité</formula1>
    </dataValidation>
    <dataValidation type="list" allowBlank="1" showInputMessage="1" showErrorMessage="1" sqref="N19" xr:uid="{00000000-0002-0000-0000-000001000000}">
      <formula1>$N$90:$N$93</formula1>
    </dataValidation>
    <dataValidation type="list" allowBlank="1" showInputMessage="1" showErrorMessage="1" sqref="G19" xr:uid="{00000000-0002-0000-0000-000003000000}">
      <formula1>$G$90:$G$101</formula1>
    </dataValidation>
  </dataValidations>
  <printOptions horizontalCentered="1" verticalCentered="1"/>
  <pageMargins left="0.23622047244094499" right="0.23622047244094499" top="0.23622047244094499" bottom="0.23622047244094499" header="0.31496062992126" footer="0.196850393700787"/>
  <pageSetup paperSize="9" scale="49" fitToHeight="2" orientation="portrait" r:id="rId1"/>
  <headerFooter>
    <oddFooter xml:space="preserve">&amp;LNota: les plages de vraisemblance s'afficheront selon le numéro correspondant au domaine d'activité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showGridLines="0" topLeftCell="A22" zoomScale="80" zoomScaleNormal="80" workbookViewId="0">
      <selection activeCell="A11" sqref="A11"/>
    </sheetView>
  </sheetViews>
  <sheetFormatPr baseColWidth="10" defaultColWidth="11.33203125" defaultRowHeight="18"/>
  <cols>
    <col min="1" max="1" width="6.33203125" style="3" customWidth="1"/>
    <col min="2" max="2" width="20.5" style="1" customWidth="1"/>
    <col min="3" max="3" width="1.83203125" style="4" customWidth="1"/>
    <col min="4" max="4" width="12.6640625" style="21" customWidth="1"/>
    <col min="5" max="5" width="70.33203125" style="2" customWidth="1"/>
    <col min="6" max="6" width="1.83203125" style="2" customWidth="1"/>
    <col min="7" max="7" width="12.6640625" style="9" customWidth="1"/>
    <col min="8" max="8" width="70.33203125" style="2" customWidth="1"/>
    <col min="9" max="9" width="3.6640625" style="3" customWidth="1"/>
    <col min="10" max="10" width="11.33203125" style="3" customWidth="1"/>
    <col min="11" max="16384" width="11.33203125" style="3"/>
  </cols>
  <sheetData>
    <row r="1" spans="1:12" ht="30" customHeight="1">
      <c r="A1" s="52" t="s">
        <v>112</v>
      </c>
      <c r="B1" s="18"/>
      <c r="C1" s="18"/>
      <c r="D1" s="20"/>
      <c r="E1" s="456" t="s">
        <v>113</v>
      </c>
      <c r="F1" s="456"/>
      <c r="G1" s="456"/>
      <c r="H1" s="456"/>
    </row>
    <row r="2" spans="1:12" s="19" customFormat="1" ht="51.75" customHeight="1">
      <c r="A2" s="70"/>
      <c r="B2" s="70"/>
      <c r="C2" s="70"/>
      <c r="D2" s="70"/>
      <c r="E2" s="456"/>
      <c r="F2" s="456"/>
      <c r="G2" s="456"/>
      <c r="H2" s="456"/>
    </row>
    <row r="3" spans="1:12" ht="10.5" customHeight="1"/>
    <row r="4" spans="1:12" ht="37.5" customHeight="1">
      <c r="A4" s="464" t="s">
        <v>114</v>
      </c>
      <c r="B4" s="465"/>
      <c r="C4" s="5"/>
      <c r="D4" s="39" t="s">
        <v>40</v>
      </c>
      <c r="E4" s="466" t="s">
        <v>115</v>
      </c>
      <c r="F4" s="466"/>
      <c r="G4" s="466"/>
      <c r="H4" s="467"/>
    </row>
    <row r="5" spans="1:12" s="4" customFormat="1" ht="11.25" customHeight="1">
      <c r="B5" s="11"/>
      <c r="C5" s="5"/>
      <c r="D5" s="12"/>
      <c r="E5" s="10"/>
      <c r="F5" s="10"/>
    </row>
    <row r="6" spans="1:12" ht="114" customHeight="1">
      <c r="A6" s="16">
        <v>1</v>
      </c>
      <c r="B6" s="17" t="s">
        <v>116</v>
      </c>
      <c r="C6" s="6"/>
      <c r="D6" s="22" t="s">
        <v>117</v>
      </c>
      <c r="E6" s="37" t="s">
        <v>118</v>
      </c>
      <c r="F6" s="38"/>
      <c r="G6" s="462" t="s">
        <v>119</v>
      </c>
      <c r="H6" s="463"/>
    </row>
    <row r="7" spans="1:12" ht="11.25" customHeight="1">
      <c r="A7" s="13"/>
      <c r="B7" s="14"/>
      <c r="C7" s="6"/>
      <c r="D7" s="24"/>
      <c r="E7" s="15"/>
      <c r="F7" s="15"/>
      <c r="G7" s="25"/>
      <c r="H7" s="15"/>
    </row>
    <row r="8" spans="1:12" ht="131.25" customHeight="1">
      <c r="A8" s="16">
        <f>+A6+1</f>
        <v>2</v>
      </c>
      <c r="B8" s="17" t="s">
        <v>120</v>
      </c>
      <c r="C8" s="7"/>
      <c r="D8" s="26" t="s">
        <v>83</v>
      </c>
      <c r="E8" s="30" t="s">
        <v>121</v>
      </c>
      <c r="F8" s="32"/>
      <c r="G8" s="460" t="s">
        <v>122</v>
      </c>
      <c r="H8" s="461"/>
      <c r="L8"/>
    </row>
    <row r="9" spans="1:12" ht="11.25" customHeight="1">
      <c r="A9" s="13"/>
      <c r="B9" s="14"/>
      <c r="C9" s="7"/>
      <c r="D9" s="25"/>
      <c r="E9" s="27"/>
      <c r="F9" s="27"/>
      <c r="G9" s="27"/>
      <c r="H9" s="27"/>
      <c r="L9"/>
    </row>
    <row r="10" spans="1:12" ht="100.5" customHeight="1" thickBot="1">
      <c r="A10" s="16">
        <f>+A8+1</f>
        <v>3</v>
      </c>
      <c r="B10" s="17" t="s">
        <v>123</v>
      </c>
      <c r="C10" s="8"/>
      <c r="D10" s="28" t="s">
        <v>61</v>
      </c>
      <c r="E10" s="30" t="s">
        <v>124</v>
      </c>
      <c r="F10" s="32"/>
      <c r="G10" s="460" t="s">
        <v>125</v>
      </c>
      <c r="H10" s="461"/>
    </row>
    <row r="11" spans="1:12" ht="11.25" customHeight="1" thickBot="1">
      <c r="A11" s="13"/>
      <c r="B11" s="14"/>
      <c r="C11" s="8"/>
      <c r="D11" s="25"/>
      <c r="E11" s="27"/>
      <c r="F11" s="27"/>
      <c r="G11" s="27"/>
      <c r="H11" s="27"/>
    </row>
    <row r="12" spans="1:12" ht="149.25" customHeight="1" thickBot="1">
      <c r="A12" s="16">
        <v>4</v>
      </c>
      <c r="B12" s="17" t="s">
        <v>126</v>
      </c>
      <c r="C12" s="8"/>
      <c r="D12" s="28" t="s">
        <v>127</v>
      </c>
      <c r="E12" s="30" t="s">
        <v>128</v>
      </c>
      <c r="F12" s="32"/>
      <c r="G12" s="460" t="s">
        <v>129</v>
      </c>
      <c r="H12" s="461"/>
    </row>
    <row r="13" spans="1:12" ht="11.25" customHeight="1" thickBot="1">
      <c r="A13" s="13"/>
      <c r="B13" s="14"/>
      <c r="C13" s="8"/>
      <c r="D13" s="24"/>
      <c r="E13" s="29"/>
      <c r="F13" s="29"/>
      <c r="G13" s="3"/>
      <c r="H13" s="3"/>
    </row>
    <row r="14" spans="1:12" ht="117.75" customHeight="1">
      <c r="A14" s="16">
        <v>5</v>
      </c>
      <c r="B14" s="17" t="s">
        <v>130</v>
      </c>
      <c r="C14" s="8"/>
      <c r="D14" s="26" t="s">
        <v>88</v>
      </c>
      <c r="E14" s="30" t="s">
        <v>131</v>
      </c>
      <c r="F14" s="32"/>
      <c r="G14" s="462" t="s">
        <v>132</v>
      </c>
      <c r="H14" s="463"/>
    </row>
    <row r="15" spans="1:12" ht="11.25" customHeight="1">
      <c r="A15" s="13"/>
      <c r="B15" s="14"/>
      <c r="C15" s="8"/>
      <c r="D15" s="25"/>
      <c r="E15" s="27"/>
      <c r="F15" s="33"/>
      <c r="G15" s="27"/>
      <c r="H15" s="27"/>
    </row>
    <row r="16" spans="1:12" ht="88.5" customHeight="1">
      <c r="A16" s="16">
        <f>+A14+1</f>
        <v>6</v>
      </c>
      <c r="B16" s="17" t="s">
        <v>133</v>
      </c>
      <c r="C16" s="8"/>
      <c r="D16" s="28" t="s">
        <v>61</v>
      </c>
      <c r="E16" s="457" t="s">
        <v>134</v>
      </c>
      <c r="F16" s="460"/>
      <c r="G16" s="460"/>
      <c r="H16" s="461"/>
    </row>
    <row r="17" spans="1:8" ht="11.25" customHeight="1">
      <c r="A17" s="13"/>
      <c r="B17" s="14"/>
      <c r="C17" s="8"/>
      <c r="D17" s="24"/>
      <c r="E17" s="27"/>
      <c r="F17" s="27"/>
      <c r="G17" s="27"/>
      <c r="H17" s="27"/>
    </row>
    <row r="18" spans="1:8" ht="205.5" customHeight="1">
      <c r="A18" s="16">
        <f>+A16+1</f>
        <v>7</v>
      </c>
      <c r="B18" s="17" t="s">
        <v>135</v>
      </c>
      <c r="C18" s="8"/>
      <c r="D18" s="28" t="s">
        <v>61</v>
      </c>
      <c r="E18" s="30" t="s">
        <v>136</v>
      </c>
      <c r="F18" s="32"/>
      <c r="G18" s="460" t="s">
        <v>137</v>
      </c>
      <c r="H18" s="461"/>
    </row>
    <row r="19" spans="1:8" ht="11.25" customHeight="1">
      <c r="A19" s="13"/>
      <c r="B19" s="14"/>
      <c r="C19" s="8"/>
      <c r="D19" s="24"/>
      <c r="E19" s="27"/>
      <c r="F19" s="27"/>
      <c r="G19" s="27"/>
      <c r="H19" s="27"/>
    </row>
    <row r="20" spans="1:8" ht="84.75" customHeight="1">
      <c r="A20" s="16">
        <f>+A18+1</f>
        <v>8</v>
      </c>
      <c r="B20" s="17" t="s">
        <v>138</v>
      </c>
      <c r="C20" s="8"/>
      <c r="D20" s="28" t="s">
        <v>61</v>
      </c>
      <c r="E20" s="30" t="s">
        <v>139</v>
      </c>
      <c r="F20" s="34"/>
      <c r="G20" s="460" t="s">
        <v>140</v>
      </c>
      <c r="H20" s="461"/>
    </row>
    <row r="21" spans="1:8" ht="11.25" customHeight="1">
      <c r="A21" s="13"/>
      <c r="B21" s="14"/>
      <c r="C21" s="8"/>
      <c r="D21" s="24"/>
      <c r="E21" s="27"/>
      <c r="F21" s="27"/>
      <c r="G21" s="27"/>
      <c r="H21" s="27"/>
    </row>
    <row r="22" spans="1:8" ht="72.75" customHeight="1">
      <c r="A22" s="16">
        <f>+A20+1</f>
        <v>9</v>
      </c>
      <c r="B22" s="17" t="s">
        <v>141</v>
      </c>
      <c r="C22" s="8"/>
      <c r="D22" s="26" t="s">
        <v>88</v>
      </c>
      <c r="E22" s="457" t="s">
        <v>142</v>
      </c>
      <c r="F22" s="460"/>
      <c r="G22" s="460"/>
      <c r="H22" s="461"/>
    </row>
    <row r="23" spans="1:8" ht="11.25" customHeight="1">
      <c r="A23" s="13"/>
      <c r="B23" s="14"/>
      <c r="C23" s="8"/>
      <c r="D23" s="25"/>
      <c r="E23" s="27"/>
      <c r="F23" s="27"/>
      <c r="G23" s="27"/>
      <c r="H23" s="27"/>
    </row>
    <row r="24" spans="1:8" ht="76">
      <c r="A24" s="16">
        <f>+A22+1</f>
        <v>10</v>
      </c>
      <c r="B24" s="17" t="s">
        <v>143</v>
      </c>
      <c r="C24" s="8"/>
      <c r="D24" s="26" t="s">
        <v>144</v>
      </c>
      <c r="E24" s="30" t="s">
        <v>145</v>
      </c>
      <c r="F24" s="32"/>
      <c r="G24" s="460" t="s">
        <v>146</v>
      </c>
      <c r="H24" s="461"/>
    </row>
    <row r="25" spans="1:8" ht="11.25" customHeight="1">
      <c r="A25" s="13"/>
      <c r="B25" s="14"/>
      <c r="C25" s="8"/>
      <c r="D25" s="25"/>
      <c r="E25" s="27"/>
      <c r="F25" s="27"/>
      <c r="G25" s="27"/>
      <c r="H25" s="27"/>
    </row>
    <row r="26" spans="1:8" ht="57">
      <c r="A26" s="16">
        <f>+A24+1</f>
        <v>11</v>
      </c>
      <c r="B26" s="17" t="s">
        <v>147</v>
      </c>
      <c r="C26" s="8"/>
      <c r="D26" s="26" t="s">
        <v>83</v>
      </c>
      <c r="E26" s="457" t="s">
        <v>148</v>
      </c>
      <c r="F26" s="458"/>
      <c r="G26" s="458"/>
      <c r="H26" s="459"/>
    </row>
    <row r="27" spans="1:8" ht="11.25" customHeight="1">
      <c r="A27" s="13"/>
      <c r="B27" s="14"/>
      <c r="C27" s="8"/>
      <c r="D27" s="25"/>
      <c r="E27" s="27"/>
      <c r="F27" s="27"/>
      <c r="G27" s="27"/>
      <c r="H27" s="27"/>
    </row>
  </sheetData>
  <mergeCells count="14">
    <mergeCell ref="A4:B4"/>
    <mergeCell ref="G12:H12"/>
    <mergeCell ref="E4:H4"/>
    <mergeCell ref="G8:H8"/>
    <mergeCell ref="G10:H10"/>
    <mergeCell ref="E1:H2"/>
    <mergeCell ref="E26:H26"/>
    <mergeCell ref="G24:H24"/>
    <mergeCell ref="E16:H16"/>
    <mergeCell ref="G14:H14"/>
    <mergeCell ref="G18:H18"/>
    <mergeCell ref="G20:H20"/>
    <mergeCell ref="E22:H22"/>
    <mergeCell ref="G6:H6"/>
  </mergeCells>
  <pageMargins left="0.39370078740157499" right="0.39370078740157499" top="0.39370078740157499" bottom="0.39370078740157499" header="0.31496062992126" footer="0.31496062992126"/>
  <pageSetup paperSize="9" scale="65"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
  <sheetViews>
    <sheetView showGridLines="0" topLeftCell="A4" zoomScale="69" zoomScaleNormal="69" workbookViewId="0">
      <selection activeCell="K25" sqref="K25"/>
    </sheetView>
  </sheetViews>
  <sheetFormatPr baseColWidth="10" defaultColWidth="11.33203125" defaultRowHeight="14"/>
  <cols>
    <col min="1" max="1" width="6.33203125" style="3" customWidth="1"/>
    <col min="2" max="2" width="27.33203125" style="1" customWidth="1"/>
    <col min="3" max="3" width="1.83203125" style="4" customWidth="1"/>
    <col min="4" max="4" width="12.6640625" style="21" customWidth="1"/>
    <col min="5" max="5" width="135.83203125" style="2" customWidth="1"/>
    <col min="6" max="6" width="3.6640625" style="3" customWidth="1"/>
    <col min="7" max="7" width="11.33203125" style="3" customWidth="1"/>
    <col min="8" max="16384" width="11.33203125" style="3"/>
  </cols>
  <sheetData>
    <row r="1" spans="1:9" ht="30" customHeight="1">
      <c r="A1" s="468" t="s">
        <v>149</v>
      </c>
      <c r="B1" s="468"/>
      <c r="C1" s="468"/>
      <c r="D1" s="468"/>
      <c r="E1" s="456" t="s">
        <v>150</v>
      </c>
    </row>
    <row r="2" spans="1:9" ht="12.75" customHeight="1">
      <c r="A2" s="468"/>
      <c r="B2" s="468"/>
      <c r="C2" s="468"/>
      <c r="D2" s="468"/>
      <c r="E2" s="456"/>
    </row>
    <row r="3" spans="1:9" ht="57.75" customHeight="1">
      <c r="A3" s="468"/>
      <c r="B3" s="468"/>
      <c r="C3" s="468"/>
      <c r="D3" s="468"/>
      <c r="E3" s="456"/>
    </row>
    <row r="4" spans="1:9" ht="10.5" customHeight="1"/>
    <row r="5" spans="1:9" ht="37.5" customHeight="1">
      <c r="A5" s="464" t="s">
        <v>114</v>
      </c>
      <c r="B5" s="465"/>
      <c r="C5" s="5"/>
      <c r="D5" s="40" t="s">
        <v>40</v>
      </c>
      <c r="E5" s="41" t="s">
        <v>115</v>
      </c>
    </row>
    <row r="6" spans="1:9" s="4" customFormat="1" ht="11.25" customHeight="1">
      <c r="B6" s="11"/>
      <c r="C6" s="5"/>
      <c r="D6" s="12"/>
      <c r="E6" s="10"/>
    </row>
    <row r="7" spans="1:9" ht="80.25" customHeight="1">
      <c r="A7" s="16">
        <v>1</v>
      </c>
      <c r="B7" s="17" t="s">
        <v>151</v>
      </c>
      <c r="C7" s="6"/>
      <c r="D7" s="23" t="s">
        <v>152</v>
      </c>
      <c r="E7" s="47" t="s">
        <v>153</v>
      </c>
    </row>
    <row r="8" spans="1:9" ht="11.25" customHeight="1">
      <c r="A8" s="13"/>
      <c r="B8" s="14"/>
      <c r="C8" s="6"/>
      <c r="D8" s="24"/>
      <c r="E8" s="15"/>
    </row>
    <row r="9" spans="1:9" ht="48" customHeight="1">
      <c r="A9" s="16">
        <f>+A7+1</f>
        <v>2</v>
      </c>
      <c r="B9" s="17" t="str">
        <f>'Définitions pour la série'!B8</f>
        <v>Coût des rebuts et retouches (non qualité interne)</v>
      </c>
      <c r="C9" s="7"/>
      <c r="D9" s="61" t="s">
        <v>83</v>
      </c>
      <c r="E9" s="35" t="s">
        <v>154</v>
      </c>
      <c r="G9" s="3" t="s">
        <v>155</v>
      </c>
      <c r="I9"/>
    </row>
    <row r="10" spans="1:9" ht="11.25" customHeight="1">
      <c r="A10" s="13"/>
      <c r="B10" s="14"/>
      <c r="C10" s="7"/>
      <c r="D10" s="25"/>
      <c r="E10" s="27"/>
      <c r="I10"/>
    </row>
    <row r="11" spans="1:9" ht="65.25" customHeight="1">
      <c r="A11" s="16">
        <f>+A9+1</f>
        <v>3</v>
      </c>
      <c r="B11" s="17" t="str">
        <f>'Définitions pour la série'!B10</f>
        <v>Rotation des stocks totaux</v>
      </c>
      <c r="C11" s="8"/>
      <c r="D11" s="62" t="s">
        <v>61</v>
      </c>
      <c r="E11" s="35" t="s">
        <v>156</v>
      </c>
    </row>
    <row r="12" spans="1:9" ht="11.25" customHeight="1" thickBot="1">
      <c r="A12" s="13"/>
      <c r="B12" s="14"/>
      <c r="C12" s="8"/>
      <c r="D12" s="24"/>
      <c r="E12" s="27"/>
    </row>
    <row r="13" spans="1:9" ht="44.25" customHeight="1" thickBot="1">
      <c r="A13" s="16">
        <v>4</v>
      </c>
      <c r="B13" s="17" t="str">
        <f>'Définitions pour la série'!B12</f>
        <v>Valeur ajoutée par personne (yc intérim)</v>
      </c>
      <c r="C13" s="8"/>
      <c r="D13" s="28" t="s">
        <v>127</v>
      </c>
      <c r="E13" s="35" t="s">
        <v>157</v>
      </c>
    </row>
    <row r="14" spans="1:9" ht="11.25" customHeight="1" thickBot="1">
      <c r="A14" s="13"/>
      <c r="B14" s="14"/>
      <c r="C14" s="8"/>
      <c r="D14" s="24"/>
      <c r="E14" s="29"/>
    </row>
    <row r="15" spans="1:9" ht="51" customHeight="1">
      <c r="A15" s="16">
        <v>5</v>
      </c>
      <c r="B15" s="17" t="str">
        <f>'Définitions pour la série'!B14</f>
        <v>Taux de (bon) service</v>
      </c>
      <c r="C15" s="8"/>
      <c r="D15" s="61" t="s">
        <v>88</v>
      </c>
      <c r="E15" s="35" t="s">
        <v>158</v>
      </c>
    </row>
    <row r="16" spans="1:9" ht="11.25" customHeight="1">
      <c r="A16" s="13"/>
      <c r="B16" s="14"/>
      <c r="C16" s="8"/>
      <c r="D16" s="25"/>
      <c r="E16" s="27"/>
    </row>
    <row r="17" spans="1:5" ht="46.5" customHeight="1">
      <c r="A17" s="16">
        <f>+A15+1</f>
        <v>6</v>
      </c>
      <c r="B17" s="17" t="str">
        <f>'Définitions pour la série'!B16</f>
        <v>Suggestions par personne par an</v>
      </c>
      <c r="C17" s="8"/>
      <c r="D17" s="28" t="s">
        <v>61</v>
      </c>
      <c r="E17" s="35" t="s">
        <v>157</v>
      </c>
    </row>
    <row r="18" spans="1:5" ht="11.25" customHeight="1">
      <c r="A18" s="13"/>
      <c r="B18" s="14"/>
      <c r="C18" s="8"/>
      <c r="D18" s="24"/>
      <c r="E18" s="27"/>
    </row>
    <row r="19" spans="1:5" ht="47.25" customHeight="1">
      <c r="A19" s="16">
        <f>+A17+1</f>
        <v>7</v>
      </c>
      <c r="B19" s="17" t="str">
        <f>'Définitions pour la série'!B18</f>
        <v>Accidentalité - Taux de fréquence</v>
      </c>
      <c r="C19" s="8"/>
      <c r="D19" s="28" t="s">
        <v>61</v>
      </c>
      <c r="E19" s="35" t="s">
        <v>157</v>
      </c>
    </row>
    <row r="20" spans="1:5" ht="11.25" customHeight="1">
      <c r="A20" s="13"/>
      <c r="B20" s="14"/>
      <c r="C20" s="8"/>
      <c r="D20" s="24"/>
      <c r="E20" s="27"/>
    </row>
    <row r="21" spans="1:5" ht="48.75" customHeight="1">
      <c r="A21" s="16">
        <f>+A19+1</f>
        <v>8</v>
      </c>
      <c r="B21" s="17" t="str">
        <f>'Définitions pour la série'!B20</f>
        <v>Accidentalité - Taux de gravité</v>
      </c>
      <c r="C21" s="8"/>
      <c r="D21" s="28" t="s">
        <v>61</v>
      </c>
      <c r="E21" s="35" t="s">
        <v>157</v>
      </c>
    </row>
    <row r="22" spans="1:5" ht="11.25" customHeight="1">
      <c r="A22" s="13"/>
      <c r="B22" s="14"/>
      <c r="C22" s="8"/>
      <c r="D22" s="24"/>
      <c r="E22" s="27"/>
    </row>
    <row r="23" spans="1:5" ht="48" customHeight="1">
      <c r="A23" s="16">
        <f>+A21+1</f>
        <v>9</v>
      </c>
      <c r="B23" s="17" t="str">
        <f>'Définitions pour la série'!B22</f>
        <v>Absentéisme maladie agents</v>
      </c>
      <c r="C23" s="8"/>
      <c r="D23" s="26" t="s">
        <v>88</v>
      </c>
      <c r="E23" s="35" t="s">
        <v>157</v>
      </c>
    </row>
    <row r="24" spans="1:5" ht="11.25" customHeight="1">
      <c r="A24" s="13"/>
      <c r="B24" s="14"/>
      <c r="C24" s="8"/>
      <c r="D24" s="25"/>
      <c r="E24" s="27"/>
    </row>
    <row r="25" spans="1:5" ht="59.25" customHeight="1">
      <c r="A25" s="16">
        <f>+A23+1</f>
        <v>10</v>
      </c>
      <c r="B25" s="17" t="str">
        <f>'Définitions pour la série'!B24</f>
        <v>Investissement de formation / masse salariale</v>
      </c>
      <c r="C25" s="8"/>
      <c r="D25" s="26" t="s">
        <v>144</v>
      </c>
      <c r="E25" s="35" t="s">
        <v>157</v>
      </c>
    </row>
    <row r="26" spans="1:5" ht="11.25" customHeight="1">
      <c r="A26" s="13"/>
      <c r="B26" s="14"/>
      <c r="C26" s="8"/>
      <c r="D26" s="25"/>
      <c r="E26" s="27"/>
    </row>
    <row r="27" spans="1:5" ht="50.25" customHeight="1">
      <c r="A27" s="16">
        <f>+A25+1</f>
        <v>11</v>
      </c>
      <c r="B27" s="17" t="str">
        <f>'Définitions pour la série'!B26</f>
        <v xml:space="preserve">Investissements corporels sur 3 ans </v>
      </c>
      <c r="C27" s="8"/>
      <c r="D27" s="26" t="s">
        <v>83</v>
      </c>
      <c r="E27" s="35" t="s">
        <v>157</v>
      </c>
    </row>
    <row r="28" spans="1:5" ht="11.25" customHeight="1">
      <c r="A28" s="13"/>
      <c r="B28" s="14"/>
      <c r="C28" s="8"/>
      <c r="D28" s="25"/>
      <c r="E28" s="27"/>
    </row>
  </sheetData>
  <mergeCells count="3">
    <mergeCell ref="A5:B5"/>
    <mergeCell ref="A1:D3"/>
    <mergeCell ref="E1:E3"/>
  </mergeCells>
  <pageMargins left="0.39370078740157499" right="0.39370078740157499" top="0.39370078740157499" bottom="0.39370078740157499" header="0.511811023622047" footer="0.511811023622047"/>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topLeftCell="A19" workbookViewId="0">
      <selection activeCell="A5" sqref="A5"/>
    </sheetView>
  </sheetViews>
  <sheetFormatPr baseColWidth="10" defaultColWidth="11.1640625" defaultRowHeight="14"/>
  <sheetData>
    <row r="1" spans="1:1" ht="18">
      <c r="A1" s="50" t="s">
        <v>159</v>
      </c>
    </row>
    <row r="3" spans="1:1" ht="18">
      <c r="A3" s="51" t="s">
        <v>160</v>
      </c>
    </row>
  </sheetData>
  <pageMargins left="0.78740157499999996" right="0.78740157499999996" top="0.984251969" bottom="0.984251969" header="0.4921259845" footer="0.492125984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11.1640625" defaultRowHeight="14"/>
  <sheetData>
    <row r="1" spans="1:1">
      <c r="A1" t="s">
        <v>161</v>
      </c>
    </row>
    <row r="2" spans="1:1">
      <c r="A2">
        <v>2016</v>
      </c>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9"/>
  <sheetViews>
    <sheetView topLeftCell="A7" workbookViewId="0">
      <selection activeCell="G35" sqref="G35"/>
    </sheetView>
  </sheetViews>
  <sheetFormatPr baseColWidth="10" defaultColWidth="11.1640625" defaultRowHeight="14"/>
  <sheetData>
    <row r="1" spans="1:11" s="129" customFormat="1">
      <c r="A1" s="130" t="s">
        <v>162</v>
      </c>
    </row>
    <row r="2" spans="1:11" ht="16">
      <c r="A2" s="206" t="s">
        <v>34</v>
      </c>
    </row>
    <row r="3" spans="1:11" ht="16">
      <c r="A3" s="206" t="s">
        <v>163</v>
      </c>
    </row>
    <row r="4" spans="1:11" ht="16">
      <c r="A4" s="206" t="s">
        <v>164</v>
      </c>
    </row>
    <row r="5" spans="1:11" ht="16">
      <c r="A5" s="206" t="s">
        <v>165</v>
      </c>
    </row>
    <row r="6" spans="1:11" ht="16">
      <c r="A6" s="206" t="s">
        <v>166</v>
      </c>
    </row>
    <row r="7" spans="1:11" ht="16">
      <c r="A7" s="206" t="s">
        <v>167</v>
      </c>
    </row>
    <row r="8" spans="1:11" ht="16">
      <c r="A8" s="206" t="s">
        <v>168</v>
      </c>
      <c r="G8" s="4"/>
      <c r="H8" s="4"/>
      <c r="I8" s="4"/>
      <c r="J8" s="4"/>
      <c r="K8" s="4"/>
    </row>
    <row r="9" spans="1:11" ht="16">
      <c r="A9" s="206" t="s">
        <v>169</v>
      </c>
      <c r="G9" s="4"/>
      <c r="H9" s="4"/>
      <c r="I9" s="4"/>
      <c r="J9" s="4"/>
      <c r="K9" s="4"/>
    </row>
    <row r="10" spans="1:11" ht="14.25" customHeight="1">
      <c r="A10" s="206" t="s">
        <v>170</v>
      </c>
      <c r="G10" s="4"/>
      <c r="H10" s="4"/>
      <c r="I10" s="4"/>
      <c r="J10" s="4"/>
      <c r="K10" s="4"/>
    </row>
    <row r="11" spans="1:11" ht="16">
      <c r="A11" s="206" t="s">
        <v>171</v>
      </c>
      <c r="G11" s="4"/>
      <c r="H11" s="4"/>
      <c r="I11" s="4"/>
      <c r="J11" s="4"/>
      <c r="K11" s="4"/>
    </row>
    <row r="12" spans="1:11" ht="16">
      <c r="A12" s="206" t="s">
        <v>172</v>
      </c>
      <c r="G12" s="4"/>
      <c r="H12" s="4"/>
      <c r="I12" s="4"/>
      <c r="J12" s="4"/>
      <c r="K12" s="4"/>
    </row>
    <row r="13" spans="1:11" ht="16">
      <c r="A13" s="206" t="s">
        <v>173</v>
      </c>
      <c r="G13" s="4"/>
      <c r="H13" s="4"/>
      <c r="I13" s="4"/>
      <c r="J13" s="4"/>
      <c r="K13" s="4"/>
    </row>
    <row r="14" spans="1:11" ht="16">
      <c r="A14" s="207" t="s">
        <v>174</v>
      </c>
      <c r="G14" s="4"/>
      <c r="H14" s="4"/>
      <c r="I14" s="4"/>
      <c r="J14" s="4"/>
      <c r="K14" s="4"/>
    </row>
    <row r="15" spans="1:11" ht="16">
      <c r="A15" s="207" t="s">
        <v>175</v>
      </c>
      <c r="G15" s="4"/>
      <c r="H15" s="4"/>
      <c r="I15" s="4"/>
      <c r="J15" s="4"/>
      <c r="K15" s="4"/>
    </row>
    <row r="16" spans="1:11" ht="16">
      <c r="A16" s="207" t="s">
        <v>176</v>
      </c>
      <c r="G16" s="4"/>
      <c r="H16" s="4"/>
      <c r="I16" s="4"/>
      <c r="J16" s="4"/>
      <c r="K16" s="4"/>
    </row>
    <row r="17" spans="1:11" ht="16">
      <c r="A17" s="207" t="s">
        <v>177</v>
      </c>
      <c r="G17" s="4"/>
      <c r="H17" s="4"/>
      <c r="I17" s="4"/>
      <c r="J17" s="4"/>
      <c r="K17" s="4"/>
    </row>
    <row r="18" spans="1:11" ht="16">
      <c r="A18" s="207" t="s">
        <v>178</v>
      </c>
      <c r="G18" s="4"/>
      <c r="H18" s="4"/>
      <c r="I18" s="4"/>
      <c r="J18" s="4"/>
      <c r="K18" s="4"/>
    </row>
    <row r="19" spans="1:11" ht="16">
      <c r="A19" s="207" t="s">
        <v>179</v>
      </c>
      <c r="G19" s="4"/>
      <c r="H19" s="4"/>
      <c r="I19" s="4"/>
      <c r="J19" s="4"/>
      <c r="K19" s="4"/>
    </row>
    <row r="20" spans="1:11" ht="16">
      <c r="A20" s="207" t="s">
        <v>180</v>
      </c>
    </row>
    <row r="21" spans="1:11" ht="16">
      <c r="A21" s="207" t="s">
        <v>181</v>
      </c>
    </row>
    <row r="22" spans="1:11" ht="16">
      <c r="A22" s="207" t="s">
        <v>182</v>
      </c>
    </row>
    <row r="25" spans="1:11" s="129" customFormat="1">
      <c r="A25" s="130" t="s">
        <v>183</v>
      </c>
    </row>
    <row r="26" spans="1:11">
      <c r="A26" s="131" t="s">
        <v>32</v>
      </c>
    </row>
    <row r="27" spans="1:11">
      <c r="A27" s="131" t="s">
        <v>36</v>
      </c>
    </row>
    <row r="28" spans="1:11">
      <c r="A28" s="131" t="s">
        <v>184</v>
      </c>
    </row>
    <row r="29" spans="1:11">
      <c r="A29" s="131" t="s">
        <v>34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Indicateurs</vt:lpstr>
      <vt:lpstr>Définitions pour la série</vt:lpstr>
      <vt:lpstr>Définitions unitaire et carross</vt:lpstr>
      <vt:lpstr>Suivi de la fiabilisation</vt:lpstr>
      <vt:lpstr>Parametres</vt:lpstr>
      <vt:lpstr>Listes de choix</vt:lpstr>
      <vt:lpstr>Activité</vt:lpstr>
      <vt:lpstr>Liste_ARIA</vt:lpstr>
      <vt:lpstr>Métier_série</vt:lpstr>
      <vt:lpstr>'Définitions pour la série'!Zone_d_impression</vt:lpstr>
      <vt:lpstr>'Définitions unitaire et carross'!Zone_d_impression</vt:lpstr>
      <vt:lpstr>Indicateurs!Zone_d_impression</vt:lpstr>
    </vt:vector>
  </TitlesOfParts>
  <Manager/>
  <Company>PFA</Company>
  <LinksUpToDate>false</LinksUpToDate>
  <SharedDoc>false</SharedDoc>
  <HyperlinkBase>www.pfa-auto.fr</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enquête</dc:title>
  <dc:subject>Enquête de performance de la PFA</dc:subject>
  <dc:creator>Gérard GLÉVAREC</dc:creator>
  <cp:keywords/>
  <dc:description/>
  <cp:lastModifiedBy>Véronique NARDI</cp:lastModifiedBy>
  <cp:revision/>
  <cp:lastPrinted>2025-08-19T13:17:58Z</cp:lastPrinted>
  <dcterms:created xsi:type="dcterms:W3CDTF">2011-02-14T12:03:07Z</dcterms:created>
  <dcterms:modified xsi:type="dcterms:W3CDTF">2026-03-12T10:47:43Z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0x0101003054A24CDFFD8C45AE1FF2D6E946B25E</vt:lpwstr>
  </property>
</Properties>
</file>